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25445F41-49FD-448D-B318-170FDAC8269C}" xr6:coauthVersionLast="47" xr6:coauthVersionMax="47" xr10:uidLastSave="{00000000-0000-0000-0000-000000000000}"/>
  <bookViews>
    <workbookView xWindow="-110" yWindow="-110" windowWidth="19420" windowHeight="10300" tabRatio="677" firstSheet="12" activeTab="13" xr2:uid="{00000000-000D-0000-FFFF-FFFF00000000}"/>
  </bookViews>
  <sheets>
    <sheet name="2021_2022" sheetId="25" r:id="rId1"/>
    <sheet name="Liste Systèmes" sheetId="8" r:id="rId2"/>
    <sheet name="Cycle 1_2021_2022" sheetId="26" r:id="rId3"/>
    <sheet name="Cycle 1" sheetId="9" r:id="rId4"/>
    <sheet name="Tri_Semestre" sheetId="3" r:id="rId5"/>
    <sheet name="Cycle_0" sheetId="24" r:id="rId6"/>
    <sheet name="Cycle 2" sheetId="10" r:id="rId7"/>
    <sheet name="Cycle 3" sheetId="21" r:id="rId8"/>
    <sheet name="Cycles" sheetId="6" r:id="rId9"/>
    <sheet name="TPxCompe" sheetId="5" r:id="rId10"/>
    <sheet name="Programme" sheetId="1" r:id="rId11"/>
    <sheet name="Rotation TP (2)" sheetId="20" r:id="rId12"/>
    <sheet name="Rotation TP" sheetId="11" r:id="rId13"/>
    <sheet name="Programmes" sheetId="27" r:id="rId14"/>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L25" i="26" l="1"/>
  <c r="L26" i="26" s="1"/>
  <c r="F2" i="26"/>
  <c r="B3" i="25"/>
  <c r="B4" i="25" s="1"/>
  <c r="B5" i="25" s="1"/>
  <c r="C5" i="25" s="1"/>
  <c r="N4" i="25"/>
  <c r="O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O3" i="25"/>
  <c r="C2" i="25"/>
  <c r="D2" i="25" s="1"/>
  <c r="L25" i="9"/>
  <c r="L26" i="9" s="1"/>
  <c r="D55" i="3"/>
  <c r="D58" i="3"/>
  <c r="D59" i="3"/>
  <c r="D61" i="3"/>
  <c r="D62" i="3"/>
  <c r="B63" i="3"/>
  <c r="D49" i="3"/>
  <c r="D53" i="3"/>
  <c r="B53" i="3"/>
  <c r="D42" i="3"/>
  <c r="D47" i="3" s="1"/>
  <c r="D43" i="3"/>
  <c r="D46" i="3"/>
  <c r="B47" i="3"/>
  <c r="D32" i="3"/>
  <c r="D33" i="3"/>
  <c r="D34" i="3"/>
  <c r="B40" i="3"/>
  <c r="D26" i="3"/>
  <c r="D27" i="3"/>
  <c r="D28" i="3"/>
  <c r="D29" i="3"/>
  <c r="B29" i="3"/>
  <c r="D18" i="3"/>
  <c r="D19" i="3"/>
  <c r="D20" i="3" s="1"/>
  <c r="B20" i="3"/>
  <c r="D9" i="3"/>
  <c r="D11" i="3"/>
  <c r="D12" i="3"/>
  <c r="D13" i="3"/>
  <c r="D14" i="3"/>
  <c r="D15" i="3"/>
  <c r="B16" i="3"/>
  <c r="D6" i="3"/>
  <c r="D7" i="3"/>
  <c r="B7" i="3"/>
  <c r="G7" i="21"/>
  <c r="G6" i="21"/>
  <c r="A2" i="21"/>
  <c r="R10" i="21"/>
  <c r="R9" i="21"/>
  <c r="U16" i="20"/>
  <c r="V33" i="20"/>
  <c r="W50" i="20"/>
  <c r="W16" i="20"/>
  <c r="U33" i="20"/>
  <c r="V50" i="20" s="1"/>
  <c r="V16" i="20"/>
  <c r="W33" i="20" s="1"/>
  <c r="U50" i="20" s="1"/>
  <c r="U15" i="20"/>
  <c r="V32" i="20" s="1"/>
  <c r="W49" i="20" s="1"/>
  <c r="W15" i="20"/>
  <c r="U32" i="20"/>
  <c r="V49" i="20" s="1"/>
  <c r="V15" i="20"/>
  <c r="W32" i="20" s="1"/>
  <c r="U49" i="20" s="1"/>
  <c r="U14" i="20"/>
  <c r="V31" i="20" s="1"/>
  <c r="W48" i="20" s="1"/>
  <c r="W14" i="20"/>
  <c r="U31" i="20" s="1"/>
  <c r="V48" i="20" s="1"/>
  <c r="V14" i="20"/>
  <c r="W31" i="20" s="1"/>
  <c r="U48" i="20" s="1"/>
  <c r="U13" i="20"/>
  <c r="V30" i="20"/>
  <c r="W47" i="20"/>
  <c r="W13" i="20"/>
  <c r="U30" i="20" s="1"/>
  <c r="V47" i="20" s="1"/>
  <c r="V13" i="20"/>
  <c r="W30" i="20"/>
  <c r="U47" i="20" s="1"/>
  <c r="U12" i="20"/>
  <c r="V29" i="20" s="1"/>
  <c r="W46" i="20" s="1"/>
  <c r="W12" i="20"/>
  <c r="U29" i="20" s="1"/>
  <c r="V46" i="20" s="1"/>
  <c r="V12" i="20"/>
  <c r="W29" i="20" s="1"/>
  <c r="U46" i="20" s="1"/>
  <c r="U11" i="20"/>
  <c r="V28" i="20" s="1"/>
  <c r="W45" i="20" s="1"/>
  <c r="W11" i="20"/>
  <c r="U28" i="20" s="1"/>
  <c r="V45" i="20" s="1"/>
  <c r="V11" i="20"/>
  <c r="W28" i="20" s="1"/>
  <c r="U45" i="20" s="1"/>
  <c r="U10" i="20"/>
  <c r="V27" i="20" s="1"/>
  <c r="W44" i="20" s="1"/>
  <c r="W10" i="20"/>
  <c r="U27" i="20"/>
  <c r="V44" i="20" s="1"/>
  <c r="V10" i="20"/>
  <c r="W27" i="20"/>
  <c r="U44" i="20" s="1"/>
  <c r="U9" i="20"/>
  <c r="V26" i="20" s="1"/>
  <c r="W43" i="20" s="1"/>
  <c r="W9" i="20"/>
  <c r="U26" i="20" s="1"/>
  <c r="V43" i="20" s="1"/>
  <c r="V9" i="20"/>
  <c r="W26" i="20" s="1"/>
  <c r="U43" i="20" s="1"/>
  <c r="U8" i="20"/>
  <c r="V25" i="20"/>
  <c r="W42" i="20"/>
  <c r="W8" i="20"/>
  <c r="U25" i="20"/>
  <c r="V42" i="20" s="1"/>
  <c r="V8" i="20"/>
  <c r="W25" i="20" s="1"/>
  <c r="U42" i="20" s="1"/>
  <c r="U7" i="20"/>
  <c r="V24" i="20"/>
  <c r="W41" i="20" s="1"/>
  <c r="W7" i="20"/>
  <c r="U24" i="20"/>
  <c r="V41" i="20" s="1"/>
  <c r="V7" i="20"/>
  <c r="W24" i="20" s="1"/>
  <c r="U41" i="20" s="1"/>
  <c r="U6" i="20"/>
  <c r="V23" i="20" s="1"/>
  <c r="W40" i="20" s="1"/>
  <c r="W6" i="20"/>
  <c r="U23" i="20" s="1"/>
  <c r="V40" i="20" s="1"/>
  <c r="V6" i="20"/>
  <c r="W23" i="20"/>
  <c r="U40" i="20"/>
  <c r="U5" i="20"/>
  <c r="V22" i="20"/>
  <c r="W39" i="20" s="1"/>
  <c r="W5" i="20"/>
  <c r="U22" i="20" s="1"/>
  <c r="V39" i="20" s="1"/>
  <c r="V5" i="20"/>
  <c r="W22" i="20" s="1"/>
  <c r="U39" i="20" s="1"/>
  <c r="U4" i="20"/>
  <c r="V21" i="20"/>
  <c r="W38" i="20" s="1"/>
  <c r="W4" i="20"/>
  <c r="U21" i="20" s="1"/>
  <c r="V38" i="20" s="1"/>
  <c r="V4" i="20"/>
  <c r="W21" i="20" s="1"/>
  <c r="U38" i="20" s="1"/>
  <c r="U3" i="20"/>
  <c r="V20" i="20" s="1"/>
  <c r="W37" i="20" s="1"/>
  <c r="W3" i="20"/>
  <c r="U20" i="20" s="1"/>
  <c r="V37" i="20" s="1"/>
  <c r="V3" i="20"/>
  <c r="W20" i="20"/>
  <c r="U37" i="20"/>
  <c r="U2" i="20"/>
  <c r="V19" i="20" s="1"/>
  <c r="W36" i="20" s="1"/>
  <c r="W2" i="20"/>
  <c r="U19" i="20"/>
  <c r="V36" i="20" s="1"/>
  <c r="V2" i="20"/>
  <c r="W19" i="20" s="1"/>
  <c r="U36" i="20" s="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8" i="6"/>
  <c r="A31" i="5" s="1"/>
  <c r="A7" i="6"/>
  <c r="A27" i="5" s="1"/>
  <c r="A6" i="6"/>
  <c r="A23" i="5"/>
  <c r="A5" i="6"/>
  <c r="A19" i="5" s="1"/>
  <c r="A4" i="6"/>
  <c r="A15" i="5" s="1"/>
  <c r="A3" i="6"/>
  <c r="A11" i="5" s="1"/>
  <c r="A2" i="6"/>
  <c r="A2" i="10"/>
  <c r="A1" i="6"/>
  <c r="A3" i="5"/>
  <c r="D152" i="3"/>
  <c r="D149" i="3"/>
  <c r="D78" i="3"/>
  <c r="D144" i="3"/>
  <c r="D143" i="3"/>
  <c r="D142" i="3"/>
  <c r="D139" i="3"/>
  <c r="D134" i="3"/>
  <c r="D130" i="3"/>
  <c r="D126" i="3"/>
  <c r="D119" i="3"/>
  <c r="D117" i="3"/>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A7" i="5"/>
  <c r="C4" i="25" l="1"/>
  <c r="D4" i="25" s="1"/>
  <c r="C3" i="25"/>
  <c r="D63" i="3"/>
  <c r="D16" i="3"/>
  <c r="D40" i="3"/>
  <c r="A2" i="9"/>
  <c r="A2" i="26"/>
  <c r="N5" i="25"/>
  <c r="D5" i="25"/>
  <c r="B6" i="25"/>
  <c r="D3" i="25"/>
  <c r="N6" i="25" l="1"/>
  <c r="O5" i="25"/>
  <c r="C6" i="25"/>
  <c r="D6" i="25"/>
  <c r="B7" i="25"/>
  <c r="O6" i="25" l="1"/>
  <c r="N7" i="25"/>
  <c r="B8" i="25"/>
  <c r="C7" i="25"/>
  <c r="D7" i="25" s="1"/>
  <c r="O7" i="25" l="1"/>
  <c r="N8" i="25"/>
  <c r="B9" i="25"/>
  <c r="C8" i="25"/>
  <c r="D8" i="25" s="1"/>
  <c r="N9" i="25" l="1"/>
  <c r="O8" i="25"/>
  <c r="C9" i="25"/>
  <c r="D9" i="25" s="1"/>
  <c r="B10" i="25"/>
  <c r="N10" i="25" l="1"/>
  <c r="O9" i="25"/>
  <c r="C10" i="25"/>
  <c r="D10" i="25" s="1"/>
  <c r="B11" i="25"/>
  <c r="O10" i="25" l="1"/>
  <c r="N11" i="25"/>
  <c r="B12" i="25"/>
  <c r="C11" i="25"/>
  <c r="D11" i="25"/>
  <c r="N12" i="25" l="1"/>
  <c r="O11" i="25"/>
  <c r="C12" i="25"/>
  <c r="D12" i="25" s="1"/>
  <c r="B13" i="25"/>
  <c r="N13" i="25" l="1"/>
  <c r="O12" i="25"/>
  <c r="C13" i="25"/>
  <c r="D13" i="25" s="1"/>
  <c r="B14" i="25"/>
  <c r="N14" i="25" l="1"/>
  <c r="O13" i="25"/>
  <c r="C14" i="25"/>
  <c r="D14" i="25" s="1"/>
  <c r="B15" i="25"/>
  <c r="O14" i="25" l="1"/>
  <c r="N15" i="25"/>
  <c r="B16" i="25"/>
  <c r="C15" i="25"/>
  <c r="D15" i="25"/>
  <c r="N16" i="25" l="1"/>
  <c r="O15" i="25"/>
  <c r="B17" i="25"/>
  <c r="C16" i="25"/>
  <c r="D16" i="25"/>
  <c r="O16" i="25" l="1"/>
  <c r="N17" i="25"/>
  <c r="C17" i="25"/>
  <c r="D17" i="25" s="1"/>
  <c r="B18" i="25"/>
  <c r="N18" i="25" l="1"/>
  <c r="O17" i="25"/>
  <c r="C18" i="25"/>
  <c r="D18" i="25" s="1"/>
  <c r="B19" i="25"/>
  <c r="O18" i="25" l="1"/>
  <c r="N19" i="25"/>
  <c r="B20" i="25"/>
  <c r="C19" i="25"/>
  <c r="D19" i="25"/>
  <c r="O19" i="25" l="1"/>
  <c r="N20" i="25"/>
  <c r="B21" i="25"/>
  <c r="C20" i="25"/>
  <c r="D20" i="25" s="1"/>
  <c r="O20" i="25" l="1"/>
  <c r="N21" i="25"/>
  <c r="C21" i="25"/>
  <c r="B22" i="25"/>
  <c r="D21" i="25"/>
  <c r="N22" i="25" l="1"/>
  <c r="O21" i="25"/>
  <c r="C22" i="25"/>
  <c r="D22" i="25" s="1"/>
  <c r="B23" i="25"/>
  <c r="N23" i="25" l="1"/>
  <c r="O22" i="25"/>
  <c r="B24" i="25"/>
  <c r="C23" i="25"/>
  <c r="D23" i="25"/>
  <c r="O23" i="25" l="1"/>
  <c r="N24" i="25"/>
  <c r="B25" i="25"/>
  <c r="C24" i="25"/>
  <c r="D24" i="25" s="1"/>
  <c r="O24" i="25" l="1"/>
  <c r="N25" i="25"/>
  <c r="C25" i="25"/>
  <c r="D25" i="25" s="1"/>
  <c r="B26" i="25"/>
  <c r="N26" i="25" l="1"/>
  <c r="O25" i="25"/>
  <c r="C26" i="25"/>
  <c r="D26" i="25" s="1"/>
  <c r="B27" i="25"/>
  <c r="O26" i="25" l="1"/>
  <c r="N27" i="25"/>
  <c r="B28" i="25"/>
  <c r="C27" i="25"/>
  <c r="D27" i="25" s="1"/>
  <c r="N28" i="25" l="1"/>
  <c r="O27" i="25"/>
  <c r="C28" i="25"/>
  <c r="B29" i="25"/>
  <c r="D28" i="25"/>
  <c r="N29" i="25" l="1"/>
  <c r="O28" i="25"/>
  <c r="C29" i="25"/>
  <c r="D29" i="25" s="1"/>
  <c r="B30" i="25"/>
  <c r="N30" i="25" l="1"/>
  <c r="O29" i="25"/>
  <c r="C30" i="25"/>
  <c r="D30" i="25" s="1"/>
  <c r="B31" i="25"/>
  <c r="N31" i="25" l="1"/>
  <c r="O30" i="25"/>
  <c r="B32" i="25"/>
  <c r="C31" i="25"/>
  <c r="D31" i="25" s="1"/>
  <c r="N32" i="25" l="1"/>
  <c r="O31" i="25"/>
  <c r="C32" i="25"/>
  <c r="D32" i="25" s="1"/>
  <c r="B33" i="25"/>
  <c r="N33" i="25" l="1"/>
  <c r="O33" i="25" s="1"/>
  <c r="O32" i="25"/>
  <c r="C33" i="25"/>
  <c r="D33" i="25"/>
  <c r="B34" i="25"/>
  <c r="C34" i="25" l="1"/>
  <c r="D34" i="25" s="1"/>
  <c r="B35" i="25"/>
  <c r="B36" i="25" l="1"/>
  <c r="C35" i="25"/>
  <c r="D35" i="25" s="1"/>
  <c r="C36" i="25" l="1"/>
  <c r="D36" i="25" s="1"/>
  <c r="B37" i="25"/>
  <c r="B38" i="25" l="1"/>
  <c r="C37" i="25"/>
  <c r="D37" i="25"/>
  <c r="C38" i="25" l="1"/>
  <c r="D38" i="25"/>
  <c r="B39" i="25"/>
  <c r="B40" i="25" l="1"/>
  <c r="C39" i="25"/>
  <c r="D39" i="25"/>
  <c r="C40" i="25" l="1"/>
  <c r="D40" i="25" s="1"/>
  <c r="B41" i="25"/>
  <c r="B42" i="25" l="1"/>
  <c r="C41" i="25"/>
  <c r="D41" i="25" s="1"/>
  <c r="C42" i="25" l="1"/>
  <c r="D42" i="25" s="1"/>
  <c r="B43" i="25"/>
  <c r="B44" i="25" l="1"/>
  <c r="C43" i="25"/>
  <c r="D43" i="25" s="1"/>
  <c r="C44" i="25" l="1"/>
  <c r="D44" i="25" s="1"/>
  <c r="B45" i="25"/>
  <c r="C45" i="25" l="1"/>
  <c r="D45" i="25"/>
</calcChain>
</file>

<file path=xl/sharedStrings.xml><?xml version="1.0" encoding="utf-8"?>
<sst xmlns="http://schemas.openxmlformats.org/spreadsheetml/2006/main" count="2497" uniqueCount="1150">
  <si>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</si>
  <si>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</si>
  <si>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</si>
  <si>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</si>
  <si>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</si>
  <si>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</si>
  <si>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</si>
  <si>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</si>
  <si>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</si>
  <si>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</si>
  <si>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</si>
  <si>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</si>
  <si>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</si>
  <si>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</si>
  <si>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</si>
  <si>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</si>
  <si>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</si>
  <si>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</si>
  <si>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</si>
  <si>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</si>
  <si>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</si>
  <si>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</si>
  <si>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</si>
  <si>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</si>
  <si>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</si>
  <si>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</si>
  <si>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</si>
  <si>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</si>
  <si>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</si>
  <si>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</si>
  <si>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</si>
  <si>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</si>
  <si>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</si>
  <si>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</si>
  <si>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</si>
  <si>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</si>
  <si>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</si>
  <si>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</si>
  <si>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</si>
  <si>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</si>
  <si>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</si>
  <si>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</si>
  <si>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</si>
  <si>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</si>
  <si>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</si>
  <si>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</si>
  <si>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</si>
  <si>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</si>
  <si>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</si>
  <si>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</si>
  <si>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</si>
  <si>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</si>
  <si>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</si>
  <si>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</si>
  <si>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</si>
  <si>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</si>
  <si>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</si>
  <si>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</si>
  <si>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</si>
  <si>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</si>
  <si>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</si>
  <si>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</si>
  <si>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</si>
  <si>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</si>
  <si>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</si>
  <si>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</si>
  <si>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</si>
  <si>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</si>
  <si>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</si>
  <si>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</si>
  <si>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</si>
  <si>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</si>
  <si>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</si>
  <si>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</si>
  <si>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</si>
  <si>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</si>
  <si>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</si>
  <si>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</si>
  <si>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</si>
  <si>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</si>
  <si>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</si>
  <si>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</si>
  <si>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</si>
  <si>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</si>
  <si>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</si>
  <si>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</si>
  <si>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</si>
  <si>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</si>
  <si>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</si>
  <si>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</si>
  <si>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</si>
  <si>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</si>
  <si>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</si>
  <si>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</si>
  <si>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</si>
  <si>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</si>
  <si>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</si>
  <si>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</si>
  <si>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</si>
  <si>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</si>
  <si>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</si>
  <si>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</si>
  <si>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</si>
  <si>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</si>
  <si>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</si>
  <si>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</si>
  <si>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</si>
  <si>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</si>
  <si>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</si>
  <si>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</si>
  <si>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</si>
  <si>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</si>
  <si>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</si>
  <si>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</si>
  <si>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</si>
  <si>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</si>
  <si>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</si>
  <si>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</si>
  <si>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</si>
  <si>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</si>
  <si>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</si>
  <si>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</si>
  <si>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</si>
  <si>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</si>
  <si>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</si>
  <si>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</si>
  <si>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</si>
  <si>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</si>
  <si>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</si>
  <si>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</si>
  <si>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</si>
  <si>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</si>
  <si>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</si>
  <si>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</si>
  <si>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</si>
  <si>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</si>
  <si>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</si>
  <si>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</si>
  <si>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</si>
  <si>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</si>
  <si>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</si>
  <si>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</si>
  <si>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</si>
  <si>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</si>
  <si>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</si>
  <si>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</si>
  <si>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</si>
  <si>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</si>
  <si>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</si>
  <si>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</si>
  <si>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</si>
  <si>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</si>
  <si>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</si>
  <si>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</si>
  <si>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</si>
  <si>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</si>
  <si>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</si>
  <si>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</si>
  <si>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</si>
  <si>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</si>
  <si>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</si>
  <si>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</si>
  <si>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</si>
  <si>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</si>
  <si>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</si>
  <si>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</si>
  <si>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</si>
  <si>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</si>
  <si>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</si>
  <si>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</si>
  <si>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</si>
  <si>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</si>
  <si>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</si>
  <si>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</si>
  <si>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</si>
  <si>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</si>
  <si>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</si>
  <si>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</si>
  <si>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</si>
  <si>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</si>
  <si>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</si>
  <si>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</si>
  <si>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</si>
  <si>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</si>
  <si>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</si>
  <si>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</si>
  <si>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</si>
  <si>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</si>
  <si>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</si>
  <si>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</si>
  <si>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</si>
  <si>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</si>
  <si>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</si>
  <si>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</si>
  <si>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</si>
  <si>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</si>
  <si>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</si>
  <si>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</si>
  <si>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</si>
  <si>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</si>
  <si>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</si>
  <si>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</si>
  <si>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</si>
  <si>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</si>
  <si>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</si>
  <si>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</si>
  <si>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</si>
  <si>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</si>
  <si>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</si>
  <si>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</si>
  <si>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</si>
  <si>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</si>
  <si>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</si>
  <si>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</si>
  <si>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</si>
  <si>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</si>
  <si>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</si>
  <si>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</si>
  <si>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</si>
  <si>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</si>
  <si>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</si>
  <si>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</si>
  <si>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</si>
  <si>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</si>
  <si>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</si>
  <si>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</si>
  <si>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</si>
  <si>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</si>
  <si>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</si>
  <si>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</si>
  <si>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</si>
  <si>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</si>
  <si>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</si>
  <si>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</si>
  <si>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</si>
  <si>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</si>
  <si>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</si>
  <si>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</si>
  <si>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</si>
  <si>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</si>
  <si>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</si>
  <si>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</si>
  <si>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</si>
  <si>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</si>
  <si>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</si>
  <si>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</si>
  <si>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</si>
  <si>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</si>
  <si>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</si>
  <si>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</si>
  <si>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</si>
  <si>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</si>
  <si>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</si>
  <si>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</si>
  <si>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</si>
  <si>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</si>
  <si>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</si>
  <si>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</si>
  <si>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</si>
  <si>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</si>
  <si>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</si>
  <si>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</si>
  <si>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</si>
  <si>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</si>
  <si>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</si>
  <si>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</si>
  <si>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</si>
  <si>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</si>
  <si>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</si>
  <si>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</si>
  <si>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</si>
  <si>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</si>
  <si>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</si>
  <si>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</si>
  <si>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</si>
  <si>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</si>
  <si>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</si>
  <si>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</si>
  <si>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</si>
  <si>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</si>
  <si>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</si>
  <si>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</si>
  <si>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</si>
  <si>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</si>
  <si>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</si>
  <si>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</si>
  <si>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</si>
  <si>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</si>
  <si>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</si>
  <si>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</si>
  <si>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</si>
  <si>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</si>
  <si>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</si>
  <si>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</si>
  <si>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</si>
  <si>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</si>
  <si>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</si>
  <si>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</si>
  <si>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</si>
  <si>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</si>
  <si>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</si>
  <si>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</si>
  <si>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</si>
  <si>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</si>
  <si>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</si>
  <si>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</si>
  <si>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</si>
  <si>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</si>
  <si>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</si>
  <si>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</si>
  <si>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</si>
  <si>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</si>
  <si>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</si>
  <si>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</si>
  <si>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</si>
  <si>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</si>
  <si>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</si>
  <si>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</si>
  <si>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</si>
  <si>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</si>
  <si>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</si>
  <si>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</si>
  <si>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</si>
  <si>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</si>
  <si>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</si>
  <si>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</si>
  <si>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</si>
  <si>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</si>
  <si>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</si>
  <si>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</si>
  <si>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</si>
  <si>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</si>
  <si>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</si>
  <si>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</si>
  <si>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</si>
  <si>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</si>
  <si>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</si>
  <si>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</si>
  <si>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</si>
  <si>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</si>
  <si>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</si>
  <si>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</si>
  <si>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</si>
  <si>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</si>
  <si>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</si>
  <si>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</si>
  <si>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</si>
  <si>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</si>
  <si>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</si>
  <si>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</si>
  <si>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</si>
  <si>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</si>
  <si>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</si>
  <si>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</si>
  <si>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</si>
  <si>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</si>
  <si>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</si>
  <si>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</si>
  <si>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</si>
  <si>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</si>
  <si>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</si>
  <si>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</si>
  <si>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</si>
  <si>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</si>
  <si>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</si>
  <si>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</si>
  <si>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</si>
  <si>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</si>
  <si>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</si>
  <si>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</si>
  <si>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</si>
  <si>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</si>
  <si>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</si>
  <si>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</si>
  <si>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</si>
  <si>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</si>
  <si>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</si>
  <si>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</si>
  <si>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</si>
  <si>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</si>
  <si>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</si>
  <si>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</si>
  <si>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</si>
  <si>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</si>
  <si>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</si>
  <si>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</si>
  <si>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</si>
  <si>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</si>
  <si>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</si>
  <si>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</si>
  <si>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</si>
  <si>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</si>
  <si>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</si>
  <si>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</si>
  <si>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</si>
  <si>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</si>
  <si>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</si>
  <si>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</si>
  <si>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</si>
  <si>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</si>
  <si>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</si>
  <si>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</si>
  <si>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</si>
  <si>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</si>
  <si>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</si>
  <si>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</si>
  <si>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</si>
  <si>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</si>
  <si>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</si>
  <si>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</si>
  <si>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</si>
  <si>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</si>
  <si>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</si>
  <si>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</si>
  <si>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</si>
  <si>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</si>
  <si>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</si>
  <si>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</si>
  <si>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</si>
  <si>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</si>
  <si>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</si>
  <si>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</si>
  <si>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</si>
  <si>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</si>
  <si>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</si>
  <si>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</si>
  <si>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</si>
  <si>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</si>
  <si>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</si>
  <si>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</si>
  <si>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</si>
  <si>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</si>
  <si>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</si>
  <si>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</si>
  <si>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</si>
  <si>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</si>
  <si>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</si>
  <si>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</si>
  <si>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</si>
  <si>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</si>
  <si>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</si>
  <si>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</si>
  <si>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</si>
  <si>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</si>
  <si>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</si>
  <si>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</si>
  <si>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</si>
  <si>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</si>
  <si>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</si>
  <si>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</si>
  <si>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</si>
  <si>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</si>
  <si>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</si>
  <si>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</si>
  <si>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</si>
  <si>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</si>
  <si>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</si>
  <si>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</si>
  <si>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</si>
  <si>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</si>
  <si>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</si>
  <si>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</si>
  <si>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</si>
  <si>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</si>
  <si>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</si>
  <si>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</si>
  <si>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</si>
  <si>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</si>
  <si>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</si>
  <si>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</si>
  <si>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</si>
  <si>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</si>
  <si>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</si>
  <si>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</si>
  <si>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</si>
  <si>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</si>
  <si>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</si>
  <si>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</si>
  <si>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</si>
  <si>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</si>
  <si>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</si>
  <si>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</si>
  <si>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</si>
  <si>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</si>
  <si>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</si>
  <si>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</si>
  <si>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</si>
  <si>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</si>
  <si>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</si>
  <si>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</si>
  <si>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</si>
  <si>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</si>
  <si>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</si>
  <si>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</si>
  <si>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</si>
  <si>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</si>
  <si>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</si>
  <si>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</si>
  <si>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</si>
  <si>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</si>
  <si>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</si>
  <si>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</si>
  <si>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</si>
  <si>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</si>
  <si>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</si>
  <si>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</si>
  <si>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</si>
  <si>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</si>
  <si>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</si>
  <si>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</si>
  <si>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</si>
  <si>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</si>
  <si>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</si>
  <si>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</si>
  <si>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</si>
  <si>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</si>
  <si>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</si>
  <si>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</si>
  <si>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</si>
  <si>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</si>
  <si>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</si>
  <si>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</si>
  <si>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</si>
  <si>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</si>
  <si>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</si>
  <si>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</si>
  <si>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</si>
  <si>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</si>
  <si>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</si>
  <si>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</si>
  <si>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</si>
  <si>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</si>
  <si>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</si>
  <si>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</si>
  <si>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</si>
  <si>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</si>
  <si>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</si>
  <si>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</si>
  <si>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</si>
  <si>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</si>
  <si>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</si>
  <si>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</si>
  <si>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</si>
  <si>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</si>
  <si>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</si>
  <si>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</si>
  <si>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</si>
  <si>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</si>
  <si>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</si>
  <si>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</si>
  <si>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</si>
  <si>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</si>
  <si>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</si>
  <si>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</si>
  <si>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</si>
  <si>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</si>
  <si>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</si>
  <si>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</si>
  <si>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</si>
  <si>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</si>
  <si>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</si>
  <si>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</si>
  <si>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</si>
  <si>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</si>
  <si>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</si>
  <si>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</si>
  <si>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</si>
  <si>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</si>
  <si>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</si>
  <si>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</si>
  <si>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</si>
  <si>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</si>
  <si>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</si>
  <si>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</si>
  <si>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</si>
  <si>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</si>
  <si>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</si>
  <si>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</si>
  <si>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</si>
  <si>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</si>
  <si>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</si>
  <si>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</si>
  <si>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</si>
  <si>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</si>
  <si>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</si>
  <si>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</si>
  <si>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</si>
  <si>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</si>
  <si>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</si>
  <si>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</si>
  <si>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</si>
  <si>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</si>
  <si>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</si>
  <si>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</si>
  <si>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</si>
  <si>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</si>
  <si>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</si>
  <si>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</si>
  <si>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</si>
  <si>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</si>
  <si>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</si>
  <si>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</si>
  <si>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Cours</t>
  </si>
  <si>
    <t>TD</t>
  </si>
  <si>
    <t>Semaine</t>
  </si>
  <si>
    <t>Evaluation</t>
  </si>
  <si>
    <t>Divers</t>
  </si>
  <si>
    <t>Num</t>
  </si>
  <si>
    <t>Vacances de Noël</t>
  </si>
  <si>
    <t>Savoirs</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</si>
  <si>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</si>
  <si>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</si>
  <si>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</si>
  <si>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</si>
  <si>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</si>
  <si>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</si>
  <si>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</si>
  <si>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</si>
  <si>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</si>
  <si>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</si>
  <si>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</si>
  <si>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</si>
  <si>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</si>
  <si>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</si>
  <si>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Cheville</t>
  </si>
  <si>
    <t>Nacelle</t>
  </si>
  <si>
    <t>Comax</t>
  </si>
  <si>
    <t>Barrière Sympact</t>
  </si>
  <si>
    <t>D2C</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</si>
  <si>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</si>
  <si>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</si>
  <si>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</si>
  <si>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</si>
  <si>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</si>
  <si>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</si>
  <si>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</si>
  <si>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</si>
  <si>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</si>
  <si>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</si>
  <si>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</si>
  <si>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</si>
  <si>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</si>
  <si>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</si>
  <si>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</si>
  <si>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</si>
  <si>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</si>
  <si>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</si>
  <si>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</si>
  <si>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</si>
  <si>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</si>
  <si>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</si>
  <si>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</si>
  <si>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</si>
  <si>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</si>
  <si>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</si>
  <si>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</si>
  <si>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</si>
  <si>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</si>
  <si>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</si>
  <si>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</si>
  <si>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</si>
  <si>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</si>
  <si>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</si>
  <si>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</si>
  <si>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</si>
  <si>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</si>
  <si>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</si>
  <si>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</si>
  <si>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</si>
  <si>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</si>
  <si>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</si>
  <si>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</si>
  <si>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</si>
  <si>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</si>
  <si>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</si>
  <si>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</si>
  <si>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</si>
  <si>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</si>
  <si>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</si>
  <si>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</si>
  <si>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</si>
  <si>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</si>
  <si>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</si>
  <si>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</si>
  <si>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</si>
  <si>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</si>
  <si>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</si>
  <si>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</si>
  <si>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</si>
  <si>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</si>
  <si>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</si>
  <si>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</si>
  <si>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</si>
  <si>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</si>
  <si>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</si>
  <si>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</si>
  <si>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</si>
  <si>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</si>
  <si>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</si>
  <si>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</si>
  <si>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</si>
  <si>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</si>
  <si>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</si>
  <si>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</si>
  <si>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</si>
  <si>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</si>
  <si>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</si>
  <si>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</si>
  <si>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</si>
  <si>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</si>
  <si>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</si>
  <si>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</si>
  <si>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</si>
  <si>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</si>
  <si>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</si>
  <si>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</si>
  <si>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</si>
  <si>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</si>
  <si>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</si>
  <si>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</si>
  <si>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</si>
  <si>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</si>
  <si>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</si>
  <si>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</si>
  <si>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</si>
  <si>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</si>
  <si>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</si>
  <si>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</si>
  <si>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</si>
  <si>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</si>
  <si>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</si>
  <si>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</si>
  <si>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</si>
  <si>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</si>
  <si>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</si>
  <si>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</si>
  <si>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</si>
  <si>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</si>
  <si>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</si>
  <si>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</si>
  <si>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</si>
  <si>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</si>
  <si>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</si>
  <si>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</si>
  <si>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</si>
  <si>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</si>
  <si>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</si>
  <si>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</si>
  <si>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</si>
  <si>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</si>
  <si>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</si>
  <si>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</si>
  <si>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</si>
  <si>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</si>
  <si>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</si>
  <si>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Evaluations MP</t>
  </si>
  <si>
    <t>Drone D2C</t>
  </si>
  <si>
    <t>Vacances de printemps</t>
  </si>
  <si>
    <t>Dans certaines conditions, un système peut être précis ou non, rapide ou non, stable ou non. Est-il possible de prévoir les performances des systèmes ?</t>
  </si>
  <si>
    <t>Robot Ericc</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</si>
  <si>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</si>
  <si>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</si>
  <si>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</si>
  <si>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</si>
  <si>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</si>
  <si>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</si>
  <si>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</si>
  <si>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</si>
  <si>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</si>
  <si>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</si>
  <si>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</si>
  <si>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</si>
  <si>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</si>
  <si>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</si>
  <si>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</si>
  <si>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</si>
  <si>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</si>
  <si>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</si>
  <si>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</si>
  <si>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</si>
  <si>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</si>
  <si>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</si>
  <si>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</si>
  <si>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</si>
  <si>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</si>
  <si>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</si>
  <si>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</si>
  <si>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</si>
  <si>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</si>
  <si>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</si>
  <si>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</si>
  <si>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</si>
  <si>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</si>
  <si>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</si>
  <si>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</si>
  <si>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</si>
  <si>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</si>
  <si>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</si>
  <si>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</si>
  <si>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</si>
  <si>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</si>
  <si>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</si>
  <si>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</si>
  <si>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</si>
  <si>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</si>
  <si>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</si>
  <si>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</si>
  <si>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</si>
  <si>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</si>
  <si>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</si>
  <si>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</si>
  <si>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</si>
  <si>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</si>
  <si>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</si>
  <si>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</si>
  <si>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</si>
  <si>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</si>
  <si>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</si>
  <si>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</si>
  <si>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</si>
  <si>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</si>
  <si>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</si>
  <si>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</si>
  <si>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</si>
  <si>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</si>
  <si>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</si>
  <si>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</si>
  <si>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</si>
  <si>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</si>
  <si>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</si>
  <si>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</si>
  <si>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</si>
  <si>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</si>
  <si>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</si>
  <si>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</si>
  <si>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</si>
  <si>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</si>
  <si>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</si>
  <si>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</si>
  <si>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</si>
  <si>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</si>
  <si>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</si>
  <si>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</si>
  <si>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</si>
  <si>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</si>
  <si>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</si>
  <si>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</si>
  <si>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</si>
  <si>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</si>
  <si>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</si>
  <si>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</si>
  <si>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</si>
  <si>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</si>
  <si>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</si>
  <si>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</si>
  <si>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</si>
  <si>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</si>
  <si>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</si>
  <si>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</si>
  <si>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</si>
  <si>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</si>
  <si>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</si>
  <si>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</si>
  <si>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</si>
  <si>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</si>
  <si>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</si>
  <si>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 xml:space="preserve"> </t>
  </si>
  <si>
    <t>Evaluation PSI</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</si>
  <si>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</si>
  <si>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</si>
  <si>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</si>
  <si>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</si>
  <si>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</si>
  <si>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</si>
  <si>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</si>
  <si>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</si>
  <si>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</si>
  <si>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</si>
  <si>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</si>
  <si>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</si>
  <si>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</si>
  <si>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</si>
  <si>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</si>
  <si>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</si>
  <si>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</si>
  <si>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</si>
  <si>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</si>
  <si>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</si>
  <si>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</si>
  <si>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</si>
  <si>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</si>
  <si>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</si>
  <si>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</si>
  <si>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</si>
  <si>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</si>
  <si>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</si>
  <si>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</si>
  <si>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</si>
  <si>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</si>
  <si>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</si>
  <si>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</si>
  <si>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</si>
  <si>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</si>
  <si>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</si>
  <si>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</si>
  <si>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</si>
  <si>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</si>
  <si>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</si>
  <si>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</si>
  <si>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</si>
  <si>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</si>
  <si>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</si>
  <si>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</si>
  <si>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</si>
  <si>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</si>
  <si>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</si>
  <si>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</si>
  <si>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</si>
  <si>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</si>
  <si>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</si>
  <si>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</si>
  <si>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</si>
  <si>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</si>
  <si>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</si>
  <si>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</si>
  <si>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</si>
  <si>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</si>
  <si>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</si>
  <si>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</si>
  <si>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</si>
  <si>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</si>
  <si>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</si>
  <si>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</si>
  <si>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</si>
  <si>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</si>
  <si>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</si>
  <si>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</si>
  <si>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</si>
  <si>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</si>
  <si>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</si>
  <si>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</si>
  <si>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</si>
  <si>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</si>
  <si>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</si>
  <si>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</si>
  <si>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</si>
  <si>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</si>
  <si>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</si>
  <si>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</si>
  <si>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</si>
  <si>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</si>
  <si>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</si>
  <si>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</si>
  <si>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</si>
  <si>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</si>
  <si>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</si>
  <si>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</si>
  <si>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</si>
  <si>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</si>
  <si>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</si>
  <si>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</si>
  <si>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</si>
  <si>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</si>
  <si>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</si>
  <si>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</si>
  <si>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</si>
  <si>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</si>
  <si>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</si>
  <si>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</si>
  <si>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</si>
  <si>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</si>
  <si>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</si>
  <si>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</si>
  <si>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</si>
  <si>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</si>
  <si>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</si>
  <si>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</si>
  <si>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</si>
  <si>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</si>
  <si>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</si>
  <si>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</si>
  <si>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</si>
  <si>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</si>
  <si>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</si>
  <si>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</si>
  <si>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</si>
  <si>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</si>
  <si>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</si>
  <si>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</si>
  <si>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</si>
  <si>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</si>
  <si>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</si>
  <si>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</si>
  <si>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</si>
  <si>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</si>
  <si>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</si>
  <si>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</si>
  <si>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</si>
  <si>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</si>
  <si>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</si>
  <si>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</si>
  <si>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</si>
  <si>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</si>
  <si>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</si>
  <si>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</si>
  <si>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</si>
  <si>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</si>
  <si>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</si>
  <si>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</si>
  <si>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</si>
  <si>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</si>
  <si>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</si>
  <si>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</si>
  <si>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</si>
  <si>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</si>
  <si>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</si>
  <si>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</si>
  <si>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</si>
  <si>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</si>
  <si>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</si>
  <si>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</si>
  <si>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</si>
  <si>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</si>
  <si>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</si>
  <si>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</si>
  <si>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 xml:space="preserve">Déterminer la réponse fréquentielle. </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</si>
  <si>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</si>
  <si>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</si>
  <si>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</si>
  <si>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</si>
  <si>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</si>
  <si>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</si>
  <si>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</si>
  <si>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</si>
  <si>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</si>
  <si>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</si>
  <si>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</si>
  <si>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</si>
  <si>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Loi entrée-sortie géométrique.
Loi entrée-sortie cinématique.
Transmetteurs de puissance (vis-écrou, roue et vis sans fin, trains d’engrenages simples, trains épicycloïdaux, pignon-crémaillère et poulies-courroie).</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</si>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</sst>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40C]General"/>
  </numFmts>
  <fonts count="3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2"/>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s>
  <fills count="3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5" fontId="5" fillId="0" borderId="0"/>
  </cellStyleXfs>
  <cellXfs count="101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49" xfId="0" applyFont="1" applyFill="1" applyBorder="1" applyAlignment="1">
      <alignment horizontal="center" vertical="center"/>
    </xf>
    <xf numFmtId="0" fontId="4" fillId="6" borderId="49"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4" xfId="0" applyFont="1" applyFill="1" applyBorder="1" applyAlignment="1">
      <alignment horizontal="center" wrapText="1"/>
    </xf>
    <xf numFmtId="0" fontId="7" fillId="6" borderId="55" xfId="0" applyFont="1" applyFill="1" applyBorder="1" applyAlignment="1">
      <alignment horizontal="center" wrapText="1"/>
    </xf>
    <xf numFmtId="0" fontId="9" fillId="4" borderId="53" xfId="0" applyFont="1" applyFill="1" applyBorder="1" applyAlignment="1">
      <alignment horizontal="center" vertical="center" wrapText="1"/>
    </xf>
    <xf numFmtId="0" fontId="8" fillId="6" borderId="49" xfId="0" applyFont="1" applyFill="1" applyBorder="1" applyAlignment="1">
      <alignment vertical="center"/>
    </xf>
    <xf numFmtId="0" fontId="2" fillId="6" borderId="0" xfId="0" applyFont="1" applyFill="1" applyAlignment="1">
      <alignment vertical="center" wrapText="1"/>
    </xf>
    <xf numFmtId="0" fontId="2" fillId="6" borderId="50" xfId="0" applyFont="1" applyFill="1" applyBorder="1" applyAlignment="1">
      <alignment vertical="center" wrapText="1"/>
    </xf>
    <xf numFmtId="0" fontId="8" fillId="6" borderId="49" xfId="0" applyFont="1" applyFill="1" applyBorder="1" applyAlignment="1">
      <alignment vertical="center" wrapText="1"/>
    </xf>
    <xf numFmtId="0" fontId="2" fillId="6" borderId="50" xfId="0" applyFont="1" applyFill="1" applyBorder="1" applyAlignment="1">
      <alignment vertical="center"/>
    </xf>
    <xf numFmtId="0" fontId="7" fillId="6" borderId="49" xfId="0" applyFont="1" applyFill="1" applyBorder="1" applyAlignment="1">
      <alignment vertical="center" wrapText="1"/>
    </xf>
    <xf numFmtId="0" fontId="3" fillId="6" borderId="0" xfId="0" applyFont="1" applyFill="1" applyAlignment="1">
      <alignment vertical="center" wrapText="1"/>
    </xf>
    <xf numFmtId="0" fontId="7" fillId="6" borderId="53" xfId="0" applyFont="1" applyFill="1" applyBorder="1" applyAlignment="1">
      <alignment horizontal="center" wrapText="1"/>
    </xf>
    <xf numFmtId="0" fontId="7" fillId="6" borderId="42" xfId="0" applyFont="1" applyFill="1" applyBorder="1" applyAlignment="1">
      <alignment vertical="center" wrapText="1"/>
    </xf>
    <xf numFmtId="0" fontId="2" fillId="6" borderId="46" xfId="0" applyFont="1" applyFill="1" applyBorder="1" applyAlignment="1">
      <alignment vertical="center" wrapText="1"/>
    </xf>
    <xf numFmtId="0" fontId="2" fillId="6" borderId="47" xfId="0" applyFont="1" applyFill="1" applyBorder="1" applyAlignment="1">
      <alignment vertical="center"/>
    </xf>
    <xf numFmtId="0" fontId="9" fillId="3" borderId="53" xfId="0" applyFont="1" applyFill="1" applyBorder="1" applyAlignment="1">
      <alignment horizontal="center" vertical="center" wrapText="1"/>
    </xf>
    <xf numFmtId="0" fontId="7" fillId="8" borderId="54" xfId="0" applyFont="1" applyFill="1" applyBorder="1" applyAlignment="1">
      <alignment horizontal="center" wrapText="1"/>
    </xf>
    <xf numFmtId="0" fontId="8" fillId="8" borderId="49" xfId="0" applyFont="1" applyFill="1" applyBorder="1" applyAlignment="1">
      <alignment vertical="center"/>
    </xf>
    <xf numFmtId="0" fontId="2" fillId="8" borderId="0" xfId="0" applyFont="1" applyFill="1" applyAlignment="1">
      <alignment vertical="center" wrapText="1"/>
    </xf>
    <xf numFmtId="0" fontId="2" fillId="8" borderId="50" xfId="0" applyFont="1" applyFill="1" applyBorder="1" applyAlignment="1">
      <alignment vertical="center" wrapText="1"/>
    </xf>
    <xf numFmtId="0" fontId="8" fillId="8" borderId="49" xfId="0" applyFont="1" applyFill="1" applyBorder="1" applyAlignment="1">
      <alignment vertical="center" wrapText="1"/>
    </xf>
    <xf numFmtId="0" fontId="2" fillId="8" borderId="50" xfId="0" applyFont="1" applyFill="1" applyBorder="1" applyAlignment="1">
      <alignment vertical="center"/>
    </xf>
    <xf numFmtId="0" fontId="7" fillId="8" borderId="49" xfId="0" applyFont="1" applyFill="1" applyBorder="1" applyAlignment="1">
      <alignment vertical="center" wrapText="1"/>
    </xf>
    <xf numFmtId="0" fontId="3" fillId="8" borderId="0" xfId="0" applyFont="1" applyFill="1" applyAlignment="1">
      <alignment vertical="center" wrapText="1"/>
    </xf>
    <xf numFmtId="0" fontId="7" fillId="8" borderId="53"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8" xfId="0" applyFont="1" applyFill="1" applyBorder="1" applyAlignment="1">
      <alignment vertical="center" wrapText="1"/>
    </xf>
    <xf numFmtId="0" fontId="7" fillId="8" borderId="55" xfId="0" applyFont="1" applyFill="1" applyBorder="1" applyAlignment="1">
      <alignment horizontal="center" wrapText="1"/>
    </xf>
    <xf numFmtId="0" fontId="7" fillId="8" borderId="42" xfId="0" applyFont="1" applyFill="1" applyBorder="1" applyAlignment="1">
      <alignment vertical="center" wrapText="1"/>
    </xf>
    <xf numFmtId="0" fontId="2" fillId="8" borderId="46" xfId="0" applyFont="1" applyFill="1" applyBorder="1" applyAlignment="1">
      <alignment vertical="center" wrapText="1"/>
    </xf>
    <xf numFmtId="0" fontId="2" fillId="8" borderId="47" xfId="0" applyFont="1" applyFill="1" applyBorder="1" applyAlignment="1">
      <alignment vertical="center"/>
    </xf>
    <xf numFmtId="0" fontId="7" fillId="8" borderId="42" xfId="0" applyFont="1" applyFill="1" applyBorder="1" applyAlignment="1">
      <alignment vertical="center"/>
    </xf>
    <xf numFmtId="0" fontId="7" fillId="8" borderId="46" xfId="0" applyFont="1" applyFill="1" applyBorder="1" applyAlignment="1">
      <alignment vertical="center"/>
    </xf>
    <xf numFmtId="0" fontId="7" fillId="8" borderId="47" xfId="0" applyFont="1" applyFill="1" applyBorder="1" applyAlignment="1">
      <alignment vertical="center"/>
    </xf>
    <xf numFmtId="0" fontId="4" fillId="8" borderId="49" xfId="0" applyFont="1" applyFill="1" applyBorder="1" applyAlignment="1">
      <alignment horizontal="center" vertical="center"/>
    </xf>
    <xf numFmtId="0" fontId="4" fillId="8" borderId="49"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6"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7" xfId="0" applyBorder="1"/>
    <xf numFmtId="0" fontId="0" fillId="0" borderId="58" xfId="0" applyBorder="1"/>
    <xf numFmtId="0" fontId="0" fillId="0" borderId="59" xfId="0" applyBorder="1"/>
    <xf numFmtId="0" fontId="0" fillId="0" borderId="26" xfId="0" applyBorder="1" applyAlignment="1">
      <alignment horizontal="center"/>
    </xf>
    <xf numFmtId="0" fontId="0" fillId="0" borderId="25" xfId="0" applyBorder="1" applyAlignment="1">
      <alignment horizontal="center"/>
    </xf>
    <xf numFmtId="0" fontId="0" fillId="0" borderId="60" xfId="0" applyBorder="1"/>
    <xf numFmtId="0" fontId="0" fillId="0" borderId="61" xfId="0" applyBorder="1"/>
    <xf numFmtId="0" fontId="11" fillId="4" borderId="0" xfId="0" applyFont="1" applyFill="1"/>
    <xf numFmtId="0" fontId="12" fillId="4" borderId="0" xfId="0" applyFont="1" applyFill="1" applyAlignment="1">
      <alignment horizontal="left" vertical="center"/>
    </xf>
    <xf numFmtId="0" fontId="12" fillId="4" borderId="0" xfId="0" applyFont="1" applyFill="1" applyAlignment="1">
      <alignment vertical="center" wrapText="1"/>
    </xf>
    <xf numFmtId="0" fontId="12" fillId="4" borderId="0" xfId="0" applyFont="1" applyFill="1" applyAlignment="1">
      <alignment horizontal="left" vertical="center" wrapText="1"/>
    </xf>
    <xf numFmtId="0" fontId="12" fillId="4" borderId="0" xfId="0" applyFont="1" applyFill="1" applyAlignment="1">
      <alignment horizontal="center" vertical="center"/>
    </xf>
    <xf numFmtId="0" fontId="12" fillId="4" borderId="0" xfId="0" applyFont="1" applyFill="1" applyAlignment="1">
      <alignment horizontal="center" wrapText="1"/>
    </xf>
    <xf numFmtId="0" fontId="12" fillId="4" borderId="0" xfId="0" applyFont="1" applyFill="1"/>
    <xf numFmtId="0" fontId="13" fillId="6" borderId="0" xfId="0" applyFont="1" applyFill="1"/>
    <xf numFmtId="0" fontId="14" fillId="6" borderId="0" xfId="0" applyFont="1" applyFill="1" applyAlignment="1">
      <alignment horizontal="left" vertical="center"/>
    </xf>
    <xf numFmtId="0" fontId="14" fillId="6" borderId="0" xfId="0" applyFont="1" applyFill="1" applyAlignment="1">
      <alignment vertical="center" wrapText="1"/>
    </xf>
    <xf numFmtId="0" fontId="14" fillId="6" borderId="0" xfId="0" applyFont="1" applyFill="1" applyAlignment="1">
      <alignment horizontal="left" vertical="center" wrapText="1"/>
    </xf>
    <xf numFmtId="0" fontId="14" fillId="6" borderId="0" xfId="0" applyFont="1" applyFill="1" applyAlignment="1">
      <alignment horizontal="center" vertical="center"/>
    </xf>
    <xf numFmtId="0" fontId="14" fillId="6" borderId="0" xfId="0" applyFont="1" applyFill="1" applyAlignment="1">
      <alignment horizontal="center" wrapText="1"/>
    </xf>
    <xf numFmtId="0" fontId="14" fillId="6" borderId="0" xfId="0" applyFont="1" applyFill="1"/>
    <xf numFmtId="0" fontId="14" fillId="6" borderId="0" xfId="0" applyFont="1" applyFill="1" applyAlignment="1">
      <alignment wrapText="1"/>
    </xf>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3" borderId="0" xfId="0" applyFont="1" applyFill="1"/>
    <xf numFmtId="0" fontId="12" fillId="3" borderId="0" xfId="0" applyFont="1" applyFill="1" applyAlignment="1">
      <alignment horizontal="left" vertical="center"/>
    </xf>
    <xf numFmtId="0" fontId="12" fillId="3" borderId="0" xfId="0" applyFont="1" applyFill="1" applyAlignment="1">
      <alignment horizontal="left" vertical="center" wrapText="1"/>
    </xf>
    <xf numFmtId="0" fontId="12" fillId="3" borderId="0" xfId="0" applyFont="1" applyFill="1" applyAlignment="1">
      <alignment horizontal="center" vertical="center"/>
    </xf>
    <xf numFmtId="0" fontId="12" fillId="3" borderId="0" xfId="0" applyFont="1" applyFill="1" applyAlignment="1">
      <alignment wrapText="1"/>
    </xf>
    <xf numFmtId="0" fontId="12" fillId="3" borderId="0" xfId="0" applyFont="1" applyFill="1"/>
    <xf numFmtId="0" fontId="13" fillId="8" borderId="0" xfId="0" applyFont="1" applyFill="1"/>
    <xf numFmtId="0" fontId="14" fillId="8" borderId="0" xfId="0" applyFont="1" applyFill="1" applyAlignment="1">
      <alignment horizontal="left" vertical="center"/>
    </xf>
    <xf numFmtId="0" fontId="14" fillId="8" borderId="0" xfId="0" applyFont="1" applyFill="1" applyAlignment="1">
      <alignment horizontal="left" vertical="center" wrapText="1"/>
    </xf>
    <xf numFmtId="0" fontId="14" fillId="8" borderId="0" xfId="0" applyFont="1" applyFill="1" applyAlignment="1">
      <alignment horizontal="center" vertical="center"/>
    </xf>
    <xf numFmtId="0" fontId="14" fillId="8" borderId="0" xfId="0" applyFont="1" applyFill="1" applyAlignment="1">
      <alignment horizontal="center" wrapText="1"/>
    </xf>
    <xf numFmtId="0" fontId="14" fillId="8" borderId="0" xfId="0" applyFont="1" applyFill="1"/>
    <xf numFmtId="0" fontId="14" fillId="0" borderId="0" xfId="0" applyFont="1" applyAlignment="1">
      <alignment horizontal="center" wrapText="1"/>
    </xf>
    <xf numFmtId="0" fontId="11" fillId="10" borderId="0" xfId="0" applyFont="1" applyFill="1"/>
    <xf numFmtId="0" fontId="12" fillId="10" borderId="0" xfId="0" applyFont="1" applyFill="1" applyAlignment="1">
      <alignment horizontal="left" vertical="center"/>
    </xf>
    <xf numFmtId="0" fontId="12" fillId="10" borderId="0" xfId="0" applyFont="1" applyFill="1" applyAlignment="1">
      <alignment horizontal="left" vertical="center" wrapText="1"/>
    </xf>
    <xf numFmtId="0" fontId="12" fillId="10" borderId="0" xfId="0" applyFont="1" applyFill="1" applyAlignment="1">
      <alignment horizontal="center" vertical="center"/>
    </xf>
    <xf numFmtId="0" fontId="12" fillId="10" borderId="0" xfId="0" applyFont="1" applyFill="1" applyAlignment="1">
      <alignment horizontal="center" wrapText="1"/>
    </xf>
    <xf numFmtId="0" fontId="12" fillId="10" borderId="0" xfId="0" applyFont="1" applyFill="1"/>
    <xf numFmtId="0" fontId="13" fillId="12" borderId="0" xfId="0" applyFont="1" applyFill="1"/>
    <xf numFmtId="0" fontId="14" fillId="12" borderId="0" xfId="0" applyFont="1" applyFill="1" applyAlignment="1">
      <alignment horizontal="left" vertical="center"/>
    </xf>
    <xf numFmtId="0" fontId="14" fillId="12" borderId="0" xfId="0" applyFont="1" applyFill="1" applyAlignment="1">
      <alignment horizontal="left" vertical="center" wrapText="1"/>
    </xf>
    <xf numFmtId="0" fontId="14" fillId="12" borderId="0" xfId="0" applyFont="1" applyFill="1" applyAlignment="1">
      <alignment horizontal="center" vertical="center"/>
    </xf>
    <xf numFmtId="0" fontId="14" fillId="12" borderId="0" xfId="0" applyFont="1" applyFill="1" applyAlignment="1">
      <alignment wrapText="1"/>
    </xf>
    <xf numFmtId="0" fontId="14" fillId="12" borderId="0" xfId="0" applyFont="1" applyFill="1"/>
    <xf numFmtId="0" fontId="11" fillId="2" borderId="0" xfId="0" applyFont="1" applyFill="1"/>
    <xf numFmtId="0" fontId="12" fillId="2" borderId="0" xfId="0" applyFont="1" applyFill="1" applyAlignment="1">
      <alignment horizontal="left" vertical="center"/>
    </xf>
    <xf numFmtId="0" fontId="12" fillId="2" borderId="0" xfId="0" applyFont="1" applyFill="1" applyAlignment="1">
      <alignment horizontal="left" vertical="center" wrapText="1"/>
    </xf>
    <xf numFmtId="0" fontId="12" fillId="2" borderId="0" xfId="0" applyFont="1" applyFill="1" applyAlignment="1">
      <alignment horizontal="center" vertical="center"/>
    </xf>
    <xf numFmtId="0" fontId="12" fillId="2" borderId="0" xfId="0" applyFont="1" applyFill="1" applyAlignment="1">
      <alignment wrapText="1"/>
    </xf>
    <xf numFmtId="0" fontId="12" fillId="2" borderId="0" xfId="0" applyFont="1" applyFill="1"/>
    <xf numFmtId="0" fontId="13" fillId="7" borderId="0" xfId="0" applyFont="1" applyFill="1"/>
    <xf numFmtId="0" fontId="14" fillId="7" borderId="0" xfId="0" applyFont="1" applyFill="1" applyAlignment="1">
      <alignment horizontal="left" vertical="center"/>
    </xf>
    <xf numFmtId="0" fontId="14" fillId="7" borderId="0" xfId="0" applyFont="1" applyFill="1" applyAlignment="1">
      <alignment horizontal="left" vertical="center" wrapText="1"/>
    </xf>
    <xf numFmtId="0" fontId="14" fillId="7" borderId="0" xfId="0" applyFont="1" applyFill="1" applyAlignment="1">
      <alignment horizontal="center" vertical="center"/>
    </xf>
    <xf numFmtId="0" fontId="14" fillId="7" borderId="0" xfId="0" applyFont="1" applyFill="1"/>
    <xf numFmtId="0" fontId="14" fillId="7" borderId="0" xfId="0" applyFont="1" applyFill="1" applyAlignment="1">
      <alignment vertical="center" wrapText="1"/>
    </xf>
    <xf numFmtId="0" fontId="14" fillId="0" borderId="0" xfId="0" applyFont="1" applyAlignment="1">
      <alignment vertical="center" wrapText="1"/>
    </xf>
    <xf numFmtId="0" fontId="11" fillId="13" borderId="0" xfId="0" applyFont="1" applyFill="1"/>
    <xf numFmtId="0" fontId="12" fillId="13" borderId="0" xfId="0" applyFont="1" applyFill="1" applyAlignment="1">
      <alignment horizontal="left" vertical="center"/>
    </xf>
    <xf numFmtId="0" fontId="12" fillId="13" borderId="0" xfId="0" applyFont="1" applyFill="1" applyAlignment="1">
      <alignment horizontal="left" vertical="center" wrapText="1"/>
    </xf>
    <xf numFmtId="0" fontId="12" fillId="13" borderId="0" xfId="0" applyFont="1" applyFill="1" applyAlignment="1">
      <alignment horizontal="center" vertical="center"/>
    </xf>
    <xf numFmtId="0" fontId="12" fillId="13" borderId="0" xfId="0" applyFont="1" applyFill="1" applyAlignment="1">
      <alignment vertical="center" wrapText="1"/>
    </xf>
    <xf numFmtId="0" fontId="12" fillId="13" borderId="0" xfId="0" applyFont="1" applyFill="1"/>
    <xf numFmtId="0" fontId="13" fillId="9" borderId="0" xfId="0" applyFont="1" applyFill="1"/>
    <xf numFmtId="0" fontId="14" fillId="9" borderId="0" xfId="0" applyFont="1" applyFill="1" applyAlignment="1">
      <alignment horizontal="left" vertical="center"/>
    </xf>
    <xf numFmtId="0" fontId="14" fillId="9" borderId="0" xfId="0" applyFont="1" applyFill="1" applyAlignment="1">
      <alignment horizontal="left" vertical="center" wrapText="1"/>
    </xf>
    <xf numFmtId="0" fontId="14" fillId="9" borderId="0" xfId="0" applyFont="1" applyFill="1" applyAlignment="1">
      <alignment horizontal="center" vertical="center"/>
    </xf>
    <xf numFmtId="0" fontId="14" fillId="9" borderId="0" xfId="0" applyFont="1" applyFill="1" applyAlignment="1">
      <alignment vertical="center" wrapText="1"/>
    </xf>
    <xf numFmtId="0" fontId="14" fillId="9" borderId="0" xfId="0" applyFont="1" applyFill="1"/>
    <xf numFmtId="0" fontId="14" fillId="9" borderId="0" xfId="0" applyFont="1" applyFill="1" applyAlignment="1">
      <alignment wrapText="1"/>
    </xf>
    <xf numFmtId="0" fontId="14" fillId="0" borderId="0" xfId="0" applyFont="1" applyAlignment="1">
      <alignment horizontal="left" wrapText="1"/>
    </xf>
    <xf numFmtId="0" fontId="11" fillId="14" borderId="0" xfId="0" applyFont="1" applyFill="1"/>
    <xf numFmtId="0" fontId="12" fillId="14" borderId="0" xfId="0" applyFont="1" applyFill="1" applyAlignment="1">
      <alignment horizontal="left" vertical="center"/>
    </xf>
    <xf numFmtId="0" fontId="12" fillId="14" borderId="0" xfId="0" applyFont="1" applyFill="1" applyAlignment="1">
      <alignment horizontal="left" vertical="center" wrapText="1"/>
    </xf>
    <xf numFmtId="0" fontId="12" fillId="14" borderId="0" xfId="0" applyFont="1" applyFill="1" applyAlignment="1">
      <alignment horizontal="center" vertical="center"/>
    </xf>
    <xf numFmtId="0" fontId="12" fillId="14" borderId="0" xfId="0" applyFont="1" applyFill="1" applyAlignment="1">
      <alignment horizontal="center" wrapText="1"/>
    </xf>
    <xf numFmtId="0" fontId="12" fillId="14" borderId="0" xfId="0" applyFont="1" applyFill="1"/>
    <xf numFmtId="0" fontId="13" fillId="5" borderId="0" xfId="0" applyFont="1" applyFill="1"/>
    <xf numFmtId="0" fontId="14" fillId="5" borderId="0" xfId="0" applyFont="1" applyFill="1" applyAlignment="1">
      <alignment horizontal="left" vertical="center"/>
    </xf>
    <xf numFmtId="0" fontId="14" fillId="5" borderId="0" xfId="0" applyFont="1" applyFill="1" applyAlignment="1">
      <alignment horizontal="left" vertical="center" wrapText="1"/>
    </xf>
    <xf numFmtId="0" fontId="14" fillId="5" borderId="0" xfId="0" applyFont="1" applyFill="1" applyAlignment="1">
      <alignment horizontal="center" vertical="center"/>
    </xf>
    <xf numFmtId="0" fontId="14" fillId="5" borderId="0" xfId="0" applyFont="1" applyFill="1" applyAlignment="1">
      <alignment horizontal="center" wrapText="1"/>
    </xf>
    <xf numFmtId="0" fontId="14" fillId="5" borderId="0" xfId="0" applyFont="1" applyFill="1"/>
    <xf numFmtId="0" fontId="14" fillId="5" borderId="0" xfId="0" applyFont="1" applyFill="1" applyAlignment="1">
      <alignment vertical="center"/>
    </xf>
    <xf numFmtId="0" fontId="14" fillId="5" borderId="0" xfId="0" applyFont="1" applyFill="1" applyAlignment="1">
      <alignment wrapText="1"/>
    </xf>
    <xf numFmtId="0" fontId="11" fillId="15" borderId="0" xfId="0" applyFont="1" applyFill="1"/>
    <xf numFmtId="0" fontId="12" fillId="15" borderId="0" xfId="0" applyFont="1" applyFill="1" applyAlignment="1">
      <alignment horizontal="left" vertical="center"/>
    </xf>
    <xf numFmtId="0" fontId="12" fillId="15" borderId="0" xfId="0" applyFont="1" applyFill="1" applyAlignment="1">
      <alignment horizontal="left" vertical="center" wrapText="1"/>
    </xf>
    <xf numFmtId="0" fontId="12" fillId="15" borderId="0" xfId="0" applyFont="1" applyFill="1" applyAlignment="1">
      <alignment horizontal="center" vertical="center"/>
    </xf>
    <xf numFmtId="0" fontId="12" fillId="15" borderId="0" xfId="0" applyFont="1" applyFill="1" applyAlignment="1">
      <alignment wrapText="1"/>
    </xf>
    <xf numFmtId="0" fontId="12" fillId="15" borderId="0" xfId="0" applyFont="1" applyFill="1"/>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wrapText="1"/>
    </xf>
    <xf numFmtId="0" fontId="14" fillId="11" borderId="0" xfId="0" applyFont="1" applyFill="1"/>
    <xf numFmtId="0" fontId="11" fillId="17" borderId="0" xfId="0" applyFont="1" applyFill="1"/>
    <xf numFmtId="0" fontId="12" fillId="17" borderId="0" xfId="0" applyFont="1" applyFill="1" applyAlignment="1">
      <alignment horizontal="left" vertical="center"/>
    </xf>
    <xf numFmtId="0" fontId="12" fillId="17" borderId="0" xfId="0" applyFont="1" applyFill="1" applyAlignment="1">
      <alignment horizontal="left" vertical="center" wrapText="1"/>
    </xf>
    <xf numFmtId="0" fontId="12" fillId="17" borderId="0" xfId="0" applyFont="1" applyFill="1" applyAlignment="1">
      <alignment horizontal="center" vertical="center"/>
    </xf>
    <xf numFmtId="0" fontId="12" fillId="17" borderId="0" xfId="0" applyFont="1" applyFill="1" applyAlignment="1">
      <alignment wrapText="1"/>
    </xf>
    <xf numFmtId="0" fontId="12" fillId="17" borderId="0" xfId="0" applyFont="1" applyFill="1"/>
    <xf numFmtId="0" fontId="13" fillId="16" borderId="0" xfId="0" applyFont="1" applyFill="1"/>
    <xf numFmtId="0" fontId="14" fillId="16" borderId="0" xfId="0" applyFont="1" applyFill="1" applyAlignment="1">
      <alignment horizontal="left" vertical="center"/>
    </xf>
    <xf numFmtId="0" fontId="14" fillId="16" borderId="0" xfId="0" applyFont="1" applyFill="1" applyAlignment="1">
      <alignment horizontal="left" vertical="center" wrapText="1"/>
    </xf>
    <xf numFmtId="0" fontId="14" fillId="16" borderId="0" xfId="0" applyFont="1" applyFill="1" applyAlignment="1">
      <alignment horizontal="center" vertical="center"/>
    </xf>
    <xf numFmtId="0" fontId="14" fillId="16" borderId="0" xfId="0" applyFont="1" applyFill="1"/>
    <xf numFmtId="0" fontId="13" fillId="0" borderId="0" xfId="0" applyFont="1" applyAlignment="1">
      <alignment horizontal="left" vertical="center"/>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18" fillId="9" borderId="5" xfId="0" applyFont="1" applyFill="1" applyBorder="1" applyAlignment="1">
      <alignment horizontal="center" vertical="center" wrapText="1"/>
    </xf>
    <xf numFmtId="0" fontId="18" fillId="5" borderId="5" xfId="0" applyFont="1" applyFill="1" applyBorder="1" applyAlignment="1">
      <alignment horizontal="center" vertical="center" wrapText="1"/>
    </xf>
    <xf numFmtId="0" fontId="18" fillId="18" borderId="16" xfId="0" applyFont="1" applyFill="1" applyBorder="1" applyAlignment="1">
      <alignment horizontal="center" vertical="center" wrapText="1"/>
    </xf>
    <xf numFmtId="0" fontId="18" fillId="18" borderId="5" xfId="0" applyFont="1" applyFill="1" applyBorder="1" applyAlignment="1">
      <alignment horizontal="center" vertical="center" wrapText="1"/>
    </xf>
    <xf numFmtId="0" fontId="18" fillId="19" borderId="1" xfId="0" applyFont="1" applyFill="1" applyBorder="1" applyAlignment="1">
      <alignment horizontal="center" vertical="center" wrapText="1"/>
    </xf>
    <xf numFmtId="0" fontId="18" fillId="19" borderId="5" xfId="0" applyFont="1" applyFill="1" applyBorder="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9"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19" fillId="0" borderId="0" xfId="0" applyFont="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3" fillId="0" borderId="20" xfId="0" applyFont="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4" fillId="11" borderId="0" xfId="0" applyFont="1" applyFill="1" applyAlignment="1">
      <alignment horizontal="center" vertical="center" wrapText="1"/>
    </xf>
    <xf numFmtId="0" fontId="0" fillId="7" borderId="0" xfId="0" applyFill="1" applyAlignment="1">
      <alignment horizontal="center" vertical="center"/>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3" fillId="8" borderId="16" xfId="0" applyFont="1" applyFill="1" applyBorder="1" applyAlignment="1">
      <alignment horizontal="center" vertical="center" wrapText="1"/>
    </xf>
    <xf numFmtId="0" fontId="3" fillId="0" borderId="62" xfId="0" applyFont="1" applyBorder="1" applyAlignment="1">
      <alignment vertical="center" wrapText="1"/>
    </xf>
    <xf numFmtId="0" fontId="3" fillId="0" borderId="50" xfId="0" applyFont="1" applyBorder="1" applyAlignment="1">
      <alignment vertical="center" wrapText="1"/>
    </xf>
    <xf numFmtId="0" fontId="9" fillId="10" borderId="53" xfId="0" applyFont="1" applyFill="1" applyBorder="1" applyAlignment="1">
      <alignment horizontal="center" vertical="center" wrapText="1"/>
    </xf>
    <xf numFmtId="0" fontId="4" fillId="12" borderId="49" xfId="0" applyFont="1" applyFill="1" applyBorder="1" applyAlignment="1">
      <alignment horizontal="center" vertical="center"/>
    </xf>
    <xf numFmtId="0" fontId="4" fillId="12" borderId="49"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4" xfId="0" applyFont="1" applyFill="1" applyBorder="1" applyAlignment="1">
      <alignment horizontal="center" wrapText="1"/>
    </xf>
    <xf numFmtId="0" fontId="8" fillId="12" borderId="49" xfId="0" applyFont="1" applyFill="1" applyBorder="1" applyAlignment="1">
      <alignment vertical="center"/>
    </xf>
    <xf numFmtId="0" fontId="2" fillId="12" borderId="0" xfId="0" applyFont="1" applyFill="1" applyAlignment="1">
      <alignment vertical="center" wrapText="1"/>
    </xf>
    <xf numFmtId="0" fontId="2" fillId="12" borderId="50" xfId="0" applyFont="1" applyFill="1" applyBorder="1" applyAlignment="1">
      <alignment vertical="center" wrapText="1"/>
    </xf>
    <xf numFmtId="0" fontId="8" fillId="12" borderId="49" xfId="0" applyFont="1" applyFill="1" applyBorder="1" applyAlignment="1">
      <alignment vertical="center" wrapText="1"/>
    </xf>
    <xf numFmtId="0" fontId="2" fillId="12" borderId="50" xfId="0" applyFont="1" applyFill="1" applyBorder="1" applyAlignment="1">
      <alignment vertical="center"/>
    </xf>
    <xf numFmtId="0" fontId="7" fillId="12" borderId="49" xfId="0" applyFont="1" applyFill="1" applyBorder="1" applyAlignment="1">
      <alignment vertical="center" wrapText="1"/>
    </xf>
    <xf numFmtId="0" fontId="3" fillId="12" borderId="0" xfId="0" applyFont="1" applyFill="1" applyAlignment="1">
      <alignment vertical="center" wrapText="1"/>
    </xf>
    <xf numFmtId="0" fontId="7" fillId="12" borderId="53" xfId="0" applyFont="1" applyFill="1" applyBorder="1" applyAlignment="1">
      <alignment horizontal="center" wrapText="1"/>
    </xf>
    <xf numFmtId="0" fontId="7" fillId="12" borderId="55" xfId="0" applyFont="1" applyFill="1" applyBorder="1" applyAlignment="1">
      <alignment horizontal="center" wrapText="1"/>
    </xf>
    <xf numFmtId="0" fontId="7" fillId="12" borderId="42" xfId="0" applyFont="1" applyFill="1" applyBorder="1" applyAlignment="1">
      <alignment vertical="center"/>
    </xf>
    <xf numFmtId="0" fontId="7" fillId="12" borderId="46" xfId="0" applyFont="1" applyFill="1" applyBorder="1" applyAlignment="1">
      <alignment vertical="center"/>
    </xf>
    <xf numFmtId="0" fontId="7" fillId="12" borderId="47" xfId="0" applyFont="1" applyFill="1" applyBorder="1" applyAlignment="1">
      <alignment vertical="center"/>
    </xf>
    <xf numFmtId="0" fontId="7" fillId="12" borderId="42" xfId="0" applyFont="1" applyFill="1" applyBorder="1" applyAlignment="1">
      <alignment vertical="center" wrapText="1"/>
    </xf>
    <xf numFmtId="0" fontId="2" fillId="12" borderId="46" xfId="0" applyFont="1" applyFill="1" applyBorder="1" applyAlignment="1">
      <alignment vertical="center" wrapText="1"/>
    </xf>
    <xf numFmtId="0" fontId="2" fillId="12" borderId="47" xfId="0" applyFont="1" applyFill="1" applyBorder="1" applyAlignment="1">
      <alignment vertical="center"/>
    </xf>
    <xf numFmtId="0" fontId="3" fillId="8" borderId="8"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2" fillId="6" borderId="16" xfId="0" applyFont="1" applyFill="1" applyBorder="1" applyAlignment="1">
      <alignment horizontal="center" vertical="center" wrapText="1"/>
    </xf>
    <xf numFmtId="0" fontId="7" fillId="6" borderId="54" xfId="0" applyFont="1" applyFill="1" applyBorder="1" applyAlignment="1">
      <alignment horizontal="left" vertical="center" wrapText="1"/>
    </xf>
    <xf numFmtId="0" fontId="8" fillId="6" borderId="49"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18" fillId="19" borderId="1" xfId="0" applyFont="1" applyFill="1" applyBorder="1" applyAlignment="1">
      <alignment vertical="center" wrapText="1"/>
    </xf>
    <xf numFmtId="0" fontId="15" fillId="19" borderId="1" xfId="0" applyFont="1" applyFill="1" applyBorder="1" applyAlignment="1">
      <alignment vertical="center" wrapText="1"/>
    </xf>
    <xf numFmtId="0" fontId="19" fillId="19" borderId="1" xfId="0" applyFont="1" applyFill="1" applyBorder="1" applyAlignment="1">
      <alignment vertical="center" wrapText="1"/>
    </xf>
    <xf numFmtId="0" fontId="18" fillId="19" borderId="5" xfId="0" applyFont="1" applyFill="1" applyBorder="1" applyAlignment="1">
      <alignment vertical="center" wrapText="1"/>
    </xf>
    <xf numFmtId="0" fontId="15" fillId="19" borderId="5" xfId="0" applyFont="1" applyFill="1" applyBorder="1" applyAlignment="1">
      <alignment vertical="center" wrapText="1"/>
    </xf>
    <xf numFmtId="0" fontId="19" fillId="19" borderId="5" xfId="0" applyFont="1" applyFill="1" applyBorder="1" applyAlignment="1">
      <alignment vertical="center" wrapText="1"/>
    </xf>
    <xf numFmtId="0" fontId="18" fillId="19" borderId="8" xfId="0" applyFont="1" applyFill="1" applyBorder="1" applyAlignment="1">
      <alignment vertical="center" wrapText="1"/>
    </xf>
    <xf numFmtId="0" fontId="15" fillId="19" borderId="8" xfId="0" applyFont="1" applyFill="1" applyBorder="1" applyAlignment="1">
      <alignment vertical="center" wrapText="1"/>
    </xf>
    <xf numFmtId="0" fontId="19"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1" borderId="15" xfId="0" applyFont="1" applyFill="1" applyBorder="1" applyAlignment="1">
      <alignment vertical="center" wrapText="1"/>
    </xf>
    <xf numFmtId="0" fontId="19"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8"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19"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8"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19" fillId="5" borderId="8" xfId="0" applyFont="1" applyFill="1" applyBorder="1" applyAlignment="1">
      <alignment vertical="center" wrapText="1"/>
    </xf>
    <xf numFmtId="0" fontId="18"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4" fillId="9" borderId="0" xfId="0" applyFont="1" applyFill="1" applyBorder="1" applyAlignment="1">
      <alignment horizontal="left" vertical="center" wrapText="1"/>
    </xf>
    <xf numFmtId="0" fontId="18"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5" fillId="9" borderId="14" xfId="0" applyFont="1" applyFill="1" applyBorder="1" applyAlignment="1">
      <alignment vertical="center" wrapText="1"/>
    </xf>
    <xf numFmtId="0" fontId="2" fillId="9" borderId="14" xfId="0" applyFont="1" applyFill="1" applyBorder="1" applyAlignment="1">
      <alignment vertical="center" wrapText="1"/>
    </xf>
    <xf numFmtId="0" fontId="19" fillId="9" borderId="14" xfId="0" applyFont="1" applyFill="1" applyBorder="1" applyAlignment="1">
      <alignment vertical="center" wrapText="1"/>
    </xf>
    <xf numFmtId="0" fontId="20" fillId="9" borderId="14" xfId="0" applyFont="1" applyFill="1" applyBorder="1" applyAlignment="1">
      <alignment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8" fillId="9" borderId="62" xfId="0" applyFont="1" applyFill="1" applyBorder="1" applyAlignment="1">
      <alignment horizontal="center" vertical="center" wrapText="1"/>
    </xf>
    <xf numFmtId="0" fontId="3" fillId="9" borderId="66"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8"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5" fillId="9" borderId="11" xfId="0" applyFont="1" applyFill="1" applyBorder="1" applyAlignment="1">
      <alignment vertical="center" wrapText="1"/>
    </xf>
    <xf numFmtId="0" fontId="19" fillId="9" borderId="11" xfId="0" applyFont="1" applyFill="1" applyBorder="1" applyAlignment="1">
      <alignment vertical="center" wrapText="1"/>
    </xf>
    <xf numFmtId="0" fontId="20"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8"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0" borderId="13" xfId="0" applyFont="1" applyFill="1" applyBorder="1" applyAlignment="1">
      <alignment horizontal="center" vertical="center" wrapText="1"/>
    </xf>
    <xf numFmtId="0" fontId="18" fillId="20" borderId="13" xfId="0" applyFont="1" applyFill="1" applyBorder="1" applyAlignment="1">
      <alignment horizontal="center" vertical="center" wrapText="1"/>
    </xf>
    <xf numFmtId="0" fontId="19" fillId="20" borderId="13" xfId="0" applyFont="1" applyFill="1" applyBorder="1" applyAlignment="1">
      <alignment horizontal="center" vertical="center" wrapText="1"/>
    </xf>
    <xf numFmtId="0" fontId="2" fillId="20" borderId="21" xfId="0" applyFont="1" applyFill="1" applyBorder="1" applyAlignment="1">
      <alignment horizontal="center" vertical="center" wrapText="1"/>
    </xf>
    <xf numFmtId="0" fontId="6" fillId="0" borderId="0" xfId="0" applyFont="1" applyAlignment="1">
      <alignment horizontal="center" vertical="center"/>
    </xf>
    <xf numFmtId="0" fontId="9" fillId="21" borderId="53" xfId="0" applyFont="1" applyFill="1" applyBorder="1" applyAlignment="1">
      <alignment horizontal="center" vertical="center" wrapText="1"/>
    </xf>
    <xf numFmtId="0" fontId="4" fillId="20" borderId="49" xfId="0" applyFont="1" applyFill="1" applyBorder="1" applyAlignment="1">
      <alignment horizontal="center" vertical="center"/>
    </xf>
    <xf numFmtId="0" fontId="4" fillId="20" borderId="49" xfId="0" applyFont="1" applyFill="1" applyBorder="1" applyAlignment="1">
      <alignment horizontal="center" vertical="center" wrapText="1"/>
    </xf>
    <xf numFmtId="0" fontId="4" fillId="20" borderId="42" xfId="0" applyFont="1" applyFill="1" applyBorder="1" applyAlignment="1">
      <alignment horizontal="center" vertical="center"/>
    </xf>
    <xf numFmtId="0" fontId="7" fillId="20" borderId="54" xfId="0" applyFont="1" applyFill="1" applyBorder="1" applyAlignment="1">
      <alignment horizontal="center" wrapText="1"/>
    </xf>
    <xf numFmtId="0" fontId="7" fillId="20" borderId="54" xfId="0" applyFont="1" applyFill="1" applyBorder="1" applyAlignment="1">
      <alignment horizontal="left" vertical="center" wrapText="1"/>
    </xf>
    <xf numFmtId="0" fontId="8" fillId="20" borderId="49" xfId="0" applyFont="1" applyFill="1" applyBorder="1" applyAlignment="1">
      <alignment horizontal="left" vertical="center"/>
    </xf>
    <xf numFmtId="0" fontId="8" fillId="20" borderId="49" xfId="0" applyFont="1" applyFill="1" applyBorder="1" applyAlignment="1">
      <alignment vertical="center" wrapText="1"/>
    </xf>
    <xf numFmtId="0" fontId="2" fillId="20" borderId="0" xfId="0" applyFont="1" applyFill="1" applyAlignment="1">
      <alignment vertical="center" wrapText="1"/>
    </xf>
    <xf numFmtId="0" fontId="2" fillId="20" borderId="50" xfId="0" applyFont="1" applyFill="1" applyBorder="1" applyAlignment="1">
      <alignment vertical="center"/>
    </xf>
    <xf numFmtId="0" fontId="7" fillId="20" borderId="49" xfId="0" applyFont="1" applyFill="1" applyBorder="1" applyAlignment="1">
      <alignment vertical="center" wrapText="1"/>
    </xf>
    <xf numFmtId="0" fontId="3" fillId="20" borderId="0" xfId="0" applyFont="1" applyFill="1" applyAlignment="1">
      <alignment vertical="center" wrapText="1"/>
    </xf>
    <xf numFmtId="0" fontId="8" fillId="20" borderId="49" xfId="0" applyFont="1" applyFill="1" applyBorder="1" applyAlignment="1">
      <alignment vertical="center"/>
    </xf>
    <xf numFmtId="0" fontId="2" fillId="20" borderId="50" xfId="0" applyFont="1" applyFill="1" applyBorder="1" applyAlignment="1">
      <alignment vertical="center" wrapText="1"/>
    </xf>
    <xf numFmtId="0" fontId="7" fillId="20" borderId="53" xfId="0" applyFont="1" applyFill="1" applyBorder="1" applyAlignment="1">
      <alignment horizontal="center" wrapText="1"/>
    </xf>
    <xf numFmtId="0" fontId="7" fillId="20" borderId="55" xfId="0" applyFont="1" applyFill="1" applyBorder="1" applyAlignment="1">
      <alignment horizontal="center" wrapText="1"/>
    </xf>
    <xf numFmtId="0" fontId="7" fillId="20" borderId="42" xfId="0" applyFont="1" applyFill="1" applyBorder="1" applyAlignment="1">
      <alignment vertical="center" wrapText="1"/>
    </xf>
    <xf numFmtId="0" fontId="2" fillId="20" borderId="46" xfId="0" applyFont="1" applyFill="1" applyBorder="1" applyAlignment="1">
      <alignment vertical="center" wrapText="1"/>
    </xf>
    <xf numFmtId="0" fontId="2" fillId="20" borderId="47"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20" borderId="56"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0" fillId="8" borderId="4" xfId="0" applyFont="1" applyFill="1" applyBorder="1" applyAlignment="1">
      <alignment horizontal="center" vertical="center" wrapText="1"/>
    </xf>
    <xf numFmtId="0" fontId="20" fillId="12" borderId="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20" fillId="7" borderId="2"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9" borderId="65"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0" fontId="20" fillId="9" borderId="10" xfId="0" applyFont="1" applyFill="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9" borderId="7" xfId="0" applyFont="1" applyFill="1" applyBorder="1" applyAlignment="1">
      <alignment horizontal="center" vertical="center" wrapText="1"/>
    </xf>
    <xf numFmtId="0" fontId="20" fillId="9" borderId="4" xfId="0" applyFont="1" applyFill="1" applyBorder="1" applyAlignment="1">
      <alignment horizontal="center" vertical="center" wrapText="1"/>
    </xf>
    <xf numFmtId="0" fontId="20" fillId="5" borderId="7" xfId="0" applyFont="1" applyFill="1" applyBorder="1" applyAlignment="1">
      <alignment horizontal="center" vertical="center" wrapText="1"/>
    </xf>
    <xf numFmtId="0" fontId="20" fillId="5" borderId="4" xfId="0" applyFont="1" applyFill="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20" fillId="11" borderId="26" xfId="0" applyFont="1" applyFill="1" applyBorder="1" applyAlignment="1">
      <alignment horizontal="center" vertical="center" wrapText="1"/>
    </xf>
    <xf numFmtId="0" fontId="20" fillId="18" borderId="23" xfId="0" applyFont="1" applyFill="1" applyBorder="1" applyAlignment="1">
      <alignment horizontal="center" vertical="center" wrapText="1"/>
    </xf>
    <xf numFmtId="0" fontId="20" fillId="18" borderId="4" xfId="0" applyFont="1" applyFill="1" applyBorder="1" applyAlignment="1">
      <alignment horizontal="center" vertical="center" wrapText="1"/>
    </xf>
    <xf numFmtId="0" fontId="20" fillId="19" borderId="7" xfId="0" applyFont="1" applyFill="1" applyBorder="1" applyAlignment="1">
      <alignment horizontal="center" vertical="center" wrapText="1"/>
    </xf>
    <xf numFmtId="0" fontId="20" fillId="19" borderId="2" xfId="0" applyFont="1" applyFill="1" applyBorder="1" applyAlignment="1">
      <alignment horizontal="center" vertical="center" wrapText="1"/>
    </xf>
    <xf numFmtId="0" fontId="20" fillId="19" borderId="4"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1"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8" fillId="6" borderId="1"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20" fillId="12" borderId="7" xfId="0" applyFont="1" applyFill="1" applyBorder="1" applyAlignment="1">
      <alignment horizontal="center" vertical="center" wrapText="1"/>
    </xf>
    <xf numFmtId="0" fontId="18"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8" fillId="11" borderId="13" xfId="0" applyFont="1" applyFill="1" applyBorder="1" applyAlignment="1">
      <alignment vertical="center" wrapText="1"/>
    </xf>
    <xf numFmtId="0" fontId="15" fillId="11" borderId="13" xfId="0" applyFont="1" applyFill="1" applyBorder="1" applyAlignment="1">
      <alignment vertical="center" wrapText="1"/>
    </xf>
    <xf numFmtId="0" fontId="19" fillId="11" borderId="13" xfId="0" applyFont="1" applyFill="1" applyBorder="1" applyAlignment="1">
      <alignment vertical="center" wrapText="1"/>
    </xf>
    <xf numFmtId="0" fontId="15"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8" fillId="0" borderId="0" xfId="0" applyFont="1" applyFill="1" applyBorder="1" applyAlignment="1">
      <alignment vertical="center" wrapText="1"/>
    </xf>
    <xf numFmtId="0" fontId="19" fillId="0" borderId="0" xfId="0" applyFont="1" applyFill="1" applyBorder="1" applyAlignment="1">
      <alignment vertical="center" wrapText="1"/>
    </xf>
    <xf numFmtId="0" fontId="18" fillId="8" borderId="8" xfId="0" applyFont="1" applyFill="1" applyBorder="1" applyAlignment="1">
      <alignment horizontal="center" vertical="center" wrapText="1"/>
    </xf>
    <xf numFmtId="0" fontId="18" fillId="8" borderId="1" xfId="0" applyFont="1" applyFill="1" applyBorder="1" applyAlignment="1">
      <alignment horizontal="center" vertical="center" wrapText="1"/>
    </xf>
    <xf numFmtId="0" fontId="18" fillId="8" borderId="5" xfId="0" applyFont="1" applyFill="1" applyBorder="1" applyAlignment="1">
      <alignment horizontal="center" vertical="center" wrapText="1"/>
    </xf>
    <xf numFmtId="0" fontId="18" fillId="8" borderId="16" xfId="0" applyFont="1" applyFill="1" applyBorder="1" applyAlignment="1">
      <alignment horizontal="center" vertical="center" wrapText="1"/>
    </xf>
    <xf numFmtId="0" fontId="15" fillId="6" borderId="13" xfId="0" applyFont="1" applyFill="1" applyBorder="1" applyAlignment="1">
      <alignment vertical="center" wrapText="1"/>
    </xf>
    <xf numFmtId="0" fontId="15" fillId="6" borderId="14" xfId="0" applyFont="1" applyFill="1" applyBorder="1" applyAlignment="1">
      <alignment vertical="center" wrapText="1"/>
    </xf>
    <xf numFmtId="0" fontId="15" fillId="6" borderId="17" xfId="0" applyFont="1" applyFill="1" applyBorder="1" applyAlignment="1">
      <alignment vertical="center" wrapText="1"/>
    </xf>
    <xf numFmtId="0" fontId="20" fillId="0" borderId="1" xfId="0" applyFont="1" applyFill="1" applyBorder="1" applyAlignment="1">
      <alignment horizontal="center" vertical="center" wrapText="1"/>
    </xf>
    <xf numFmtId="0" fontId="20" fillId="0" borderId="8"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3" fillId="8" borderId="5" xfId="0" applyFont="1" applyFill="1" applyBorder="1" applyAlignment="1">
      <alignment horizontal="center" vertical="center" wrapText="1"/>
    </xf>
    <xf numFmtId="0" fontId="7" fillId="8" borderId="8" xfId="0" applyFont="1" applyFill="1" applyBorder="1" applyAlignment="1">
      <alignment horizontal="center" vertical="center" wrapText="1"/>
    </xf>
    <xf numFmtId="0" fontId="7" fillId="12" borderId="8" xfId="0" applyFont="1" applyFill="1" applyBorder="1" applyAlignment="1">
      <alignment horizontal="center" vertical="center" wrapText="1"/>
    </xf>
    <xf numFmtId="0" fontId="7" fillId="9" borderId="29" xfId="0" applyFont="1" applyFill="1" applyBorder="1" applyAlignment="1">
      <alignment horizontal="center" vertical="center" wrapText="1"/>
    </xf>
    <xf numFmtId="0" fontId="18" fillId="12" borderId="15" xfId="0" applyFont="1" applyFill="1" applyBorder="1" applyAlignment="1">
      <alignment horizontal="center" vertical="center" wrapText="1"/>
    </xf>
    <xf numFmtId="0" fontId="18" fillId="12" borderId="17"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8" fillId="0" borderId="8" xfId="0" applyFont="1" applyFill="1" applyBorder="1" applyAlignment="1">
      <alignment horizontal="center" vertical="center" wrapText="1"/>
    </xf>
    <xf numFmtId="0" fontId="18" fillId="0" borderId="1" xfId="0" applyFont="1" applyFill="1" applyBorder="1" applyAlignment="1">
      <alignment horizontal="center" vertical="center" wrapText="1"/>
    </xf>
    <xf numFmtId="0" fontId="18" fillId="8" borderId="14" xfId="0" applyFont="1" applyFill="1" applyBorder="1" applyAlignment="1">
      <alignment horizontal="center" vertical="center" wrapText="1"/>
    </xf>
    <xf numFmtId="0" fontId="18" fillId="8" borderId="17" xfId="0" applyFont="1" applyFill="1" applyBorder="1" applyAlignment="1">
      <alignment horizontal="center" vertical="center" wrapText="1"/>
    </xf>
    <xf numFmtId="0" fontId="18" fillId="7" borderId="8" xfId="0" applyFont="1" applyFill="1" applyBorder="1" applyAlignment="1">
      <alignment horizontal="center" vertical="center" wrapText="1"/>
    </xf>
    <xf numFmtId="0" fontId="18" fillId="7" borderId="1"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8" fillId="8" borderId="13" xfId="0" applyFont="1" applyFill="1" applyBorder="1" applyAlignment="1">
      <alignment horizontal="center" vertical="center" wrapText="1"/>
    </xf>
    <xf numFmtId="0" fontId="15" fillId="8" borderId="13" xfId="0" applyFont="1" applyFill="1" applyBorder="1" applyAlignment="1">
      <alignment horizontal="center" vertical="center" wrapText="1"/>
    </xf>
    <xf numFmtId="0" fontId="15" fillId="8" borderId="14" xfId="0" applyFont="1" applyFill="1" applyBorder="1" applyAlignment="1">
      <alignment horizontal="center" vertical="center" wrapText="1"/>
    </xf>
    <xf numFmtId="0" fontId="15" fillId="8"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5" fillId="6" borderId="13" xfId="0" applyFont="1" applyFill="1" applyBorder="1" applyAlignment="1">
      <alignment horizontal="center" vertical="center" wrapText="1"/>
    </xf>
    <xf numFmtId="0" fontId="15" fillId="6" borderId="14" xfId="0" applyFont="1" applyFill="1" applyBorder="1" applyAlignment="1">
      <alignment horizontal="center" vertical="center" wrapText="1"/>
    </xf>
    <xf numFmtId="0" fontId="15"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0" borderId="62"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0" xfId="0" applyFont="1" applyBorder="1" applyAlignment="1">
      <alignment horizontal="center" vertical="center" wrapText="1"/>
    </xf>
    <xf numFmtId="0" fontId="17" fillId="0" borderId="0" xfId="0" applyFont="1" applyBorder="1" applyAlignment="1">
      <alignment horizontal="center" vertical="center" wrapText="1"/>
    </xf>
    <xf numFmtId="0" fontId="18" fillId="18" borderId="13" xfId="0" applyFont="1" applyFill="1" applyBorder="1" applyAlignment="1">
      <alignment horizontal="center" vertical="center" wrapText="1"/>
    </xf>
    <xf numFmtId="0" fontId="18"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5" fillId="0" borderId="16" xfId="0" applyFont="1" applyBorder="1" applyAlignment="1">
      <alignment horizontal="center" vertical="center" wrapText="1"/>
    </xf>
    <xf numFmtId="0" fontId="15" fillId="0" borderId="24" xfId="0" applyFont="1" applyBorder="1" applyAlignment="1">
      <alignment horizontal="center" vertical="center" wrapText="1"/>
    </xf>
    <xf numFmtId="0" fontId="15" fillId="0" borderId="5" xfId="0" applyFont="1" applyBorder="1" applyAlignment="1">
      <alignment horizontal="center" vertical="center" wrapText="1"/>
    </xf>
    <xf numFmtId="0" fontId="15" fillId="0" borderId="6" xfId="0" applyFont="1" applyBorder="1" applyAlignment="1">
      <alignment horizontal="center" vertical="center" wrapText="1"/>
    </xf>
    <xf numFmtId="0" fontId="18" fillId="9" borderId="14" xfId="0" applyFont="1" applyFill="1" applyBorder="1" applyAlignment="1">
      <alignment horizontal="center" vertical="center" wrapText="1"/>
    </xf>
    <xf numFmtId="0" fontId="18" fillId="9" borderId="17" xfId="0" applyFont="1" applyFill="1" applyBorder="1" applyAlignment="1">
      <alignment horizontal="center" vertical="center" wrapText="1"/>
    </xf>
    <xf numFmtId="0" fontId="8" fillId="6" borderId="42" xfId="0" applyFont="1" applyFill="1" applyBorder="1" applyAlignment="1">
      <alignment vertical="center"/>
    </xf>
    <xf numFmtId="0" fontId="8" fillId="6" borderId="46" xfId="0" applyFont="1" applyFill="1" applyBorder="1" applyAlignment="1">
      <alignment vertical="center"/>
    </xf>
    <xf numFmtId="0" fontId="8" fillId="6" borderId="47" xfId="0" applyFont="1" applyFill="1" applyBorder="1" applyAlignment="1">
      <alignment vertical="center"/>
    </xf>
    <xf numFmtId="0" fontId="8" fillId="6" borderId="42" xfId="0" applyFont="1" applyFill="1" applyBorder="1" applyAlignment="1">
      <alignment horizontal="left"/>
    </xf>
    <xf numFmtId="0" fontId="8" fillId="6" borderId="46" xfId="0" applyFont="1" applyFill="1" applyBorder="1" applyAlignment="1">
      <alignment horizontal="left"/>
    </xf>
    <xf numFmtId="0" fontId="8" fillId="6" borderId="47" xfId="0" applyFont="1" applyFill="1" applyBorder="1" applyAlignment="1">
      <alignment horizontal="left"/>
    </xf>
    <xf numFmtId="0" fontId="2" fillId="6" borderId="0" xfId="0" applyFont="1" applyFill="1" applyAlignment="1">
      <alignment horizontal="left" vertical="center" wrapText="1"/>
    </xf>
    <xf numFmtId="0" fontId="2" fillId="6" borderId="50" xfId="0" applyFont="1" applyFill="1" applyBorder="1" applyAlignment="1">
      <alignment horizontal="left" vertical="center" wrapText="1"/>
    </xf>
    <xf numFmtId="0" fontId="7" fillId="6" borderId="48"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8"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8"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49"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0" xfId="0" applyFont="1" applyFill="1" applyBorder="1" applyAlignment="1">
      <alignment horizontal="left" vertical="center" wrapText="1"/>
    </xf>
    <xf numFmtId="0" fontId="7" fillId="6" borderId="42" xfId="0" applyFont="1" applyFill="1" applyBorder="1" applyAlignment="1">
      <alignment vertical="center"/>
    </xf>
    <xf numFmtId="0" fontId="7" fillId="6" borderId="46" xfId="0" applyFont="1" applyFill="1" applyBorder="1" applyAlignment="1">
      <alignment vertical="center"/>
    </xf>
    <xf numFmtId="0" fontId="7" fillId="6" borderId="47" xfId="0" applyFont="1" applyFill="1" applyBorder="1" applyAlignment="1">
      <alignment vertical="center"/>
    </xf>
    <xf numFmtId="0" fontId="7" fillId="6" borderId="49" xfId="0" applyFont="1" applyFill="1" applyBorder="1" applyAlignment="1">
      <alignment vertical="center"/>
    </xf>
    <xf numFmtId="0" fontId="7" fillId="6" borderId="0" xfId="0" applyFont="1" applyFill="1" applyAlignment="1">
      <alignment vertical="center"/>
    </xf>
    <xf numFmtId="0" fontId="7" fillId="6" borderId="50" xfId="0" applyFont="1" applyFill="1" applyBorder="1" applyAlignment="1">
      <alignment vertical="center"/>
    </xf>
    <xf numFmtId="0" fontId="7" fillId="6" borderId="49" xfId="0" applyFont="1" applyFill="1" applyBorder="1" applyAlignment="1">
      <alignment horizontal="center"/>
    </xf>
    <xf numFmtId="0" fontId="7" fillId="6" borderId="0" xfId="0" applyFont="1" applyFill="1" applyAlignment="1">
      <alignment horizontal="center"/>
    </xf>
    <xf numFmtId="0" fontId="7" fillId="6" borderId="50" xfId="0" applyFont="1" applyFill="1" applyBorder="1" applyAlignment="1">
      <alignment horizontal="center"/>
    </xf>
    <xf numFmtId="0" fontId="3" fillId="6" borderId="49" xfId="0" applyFont="1" applyFill="1" applyBorder="1" applyAlignment="1">
      <alignment horizontal="center"/>
    </xf>
    <xf numFmtId="0" fontId="3" fillId="6" borderId="0" xfId="0" applyFont="1" applyFill="1" applyAlignment="1">
      <alignment horizontal="center"/>
    </xf>
    <xf numFmtId="0" fontId="3" fillId="6" borderId="50" xfId="0" applyFont="1" applyFill="1" applyBorder="1" applyAlignment="1">
      <alignment horizontal="center"/>
    </xf>
    <xf numFmtId="0" fontId="3" fillId="6" borderId="49" xfId="0" applyFont="1" applyFill="1" applyBorder="1" applyAlignment="1">
      <alignment horizontal="center" wrapText="1"/>
    </xf>
    <xf numFmtId="0" fontId="8" fillId="6" borderId="49"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0" xfId="0" applyFont="1" applyFill="1" applyBorder="1" applyAlignment="1">
      <alignment horizontal="center" vertical="center"/>
    </xf>
    <xf numFmtId="0" fontId="2" fillId="6" borderId="49"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49"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0"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6"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6"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9" fillId="4" borderId="51" xfId="0" applyFont="1" applyFill="1" applyBorder="1" applyAlignment="1">
      <alignment horizontal="center"/>
    </xf>
    <xf numFmtId="0" fontId="9" fillId="4" borderId="43" xfId="0" applyFont="1" applyFill="1" applyBorder="1" applyAlignment="1">
      <alignment horizontal="center"/>
    </xf>
    <xf numFmtId="0" fontId="9" fillId="4" borderId="52" xfId="0" applyFont="1" applyFill="1" applyBorder="1" applyAlignment="1">
      <alignment horizontal="center"/>
    </xf>
    <xf numFmtId="0" fontId="10" fillId="6" borderId="51"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2" xfId="0" applyFont="1" applyFill="1" applyBorder="1" applyAlignment="1">
      <alignment vertical="center" wrapText="1"/>
    </xf>
    <xf numFmtId="0" fontId="9" fillId="4" borderId="48"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4" fillId="6" borderId="46"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9" fillId="4" borderId="48"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2" fillId="6" borderId="42" xfId="0" applyFont="1" applyFill="1" applyBorder="1" applyAlignment="1">
      <alignment horizontal="justify" vertical="center" wrapText="1"/>
    </xf>
    <xf numFmtId="0" fontId="2" fillId="6" borderId="46"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6"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0" xfId="0" applyFont="1" applyFill="1" applyBorder="1" applyAlignment="1">
      <alignment horizontal="left" vertical="center" wrapText="1"/>
    </xf>
    <xf numFmtId="0" fontId="2" fillId="6" borderId="42" xfId="0" applyFont="1" applyFill="1" applyBorder="1" applyAlignment="1">
      <alignment horizontal="center" vertical="center"/>
    </xf>
    <xf numFmtId="0" fontId="2" fillId="6" borderId="46" xfId="0" applyFont="1" applyFill="1" applyBorder="1" applyAlignment="1">
      <alignment horizontal="center" vertical="center"/>
    </xf>
    <xf numFmtId="0" fontId="2" fillId="6" borderId="51"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2" xfId="0" applyFont="1" applyFill="1" applyBorder="1" applyAlignment="1">
      <alignment horizontal="center" vertical="center" wrapText="1"/>
    </xf>
    <xf numFmtId="0" fontId="14" fillId="0" borderId="0" xfId="0" applyFont="1" applyAlignment="1">
      <alignment horizontal="center" vertical="center"/>
    </xf>
    <xf numFmtId="0" fontId="14" fillId="16" borderId="0" xfId="0" applyFont="1" applyFill="1" applyAlignment="1">
      <alignment horizontal="center" vertical="center"/>
    </xf>
    <xf numFmtId="0" fontId="14" fillId="8" borderId="0" xfId="0" applyFont="1" applyFill="1" applyAlignment="1">
      <alignment horizontal="center" vertical="center"/>
    </xf>
    <xf numFmtId="0" fontId="14" fillId="8" borderId="0" xfId="0" applyFont="1" applyFill="1" applyAlignment="1">
      <alignment horizontal="left" vertical="center" wrapText="1"/>
    </xf>
    <xf numFmtId="0" fontId="14" fillId="9" borderId="0" xfId="0" applyFont="1" applyFill="1" applyAlignment="1">
      <alignment horizontal="center" vertical="center"/>
    </xf>
    <xf numFmtId="0" fontId="14" fillId="9" borderId="0" xfId="0" applyFont="1" applyFill="1" applyAlignment="1">
      <alignment horizontal="left" wrapText="1"/>
    </xf>
    <xf numFmtId="0" fontId="14" fillId="8" borderId="0" xfId="0" applyFont="1" applyFill="1" applyAlignment="1">
      <alignment horizontal="center" wrapText="1"/>
    </xf>
    <xf numFmtId="0" fontId="14" fillId="8" borderId="0" xfId="0" applyFont="1" applyFill="1" applyAlignment="1">
      <alignment horizontal="left" wrapText="1"/>
    </xf>
    <xf numFmtId="0" fontId="14" fillId="0" borderId="0" xfId="0" applyFont="1" applyAlignment="1">
      <alignment horizontal="left" vertical="center" wrapText="1"/>
    </xf>
    <xf numFmtId="0" fontId="14" fillId="7" borderId="0" xfId="0" applyFont="1" applyFill="1" applyAlignment="1">
      <alignment horizontal="left" vertical="center" wrapText="1"/>
    </xf>
    <xf numFmtId="0" fontId="14" fillId="11" borderId="0" xfId="0" applyFont="1" applyFill="1" applyAlignment="1">
      <alignment horizontal="center" vertical="center"/>
    </xf>
    <xf numFmtId="0" fontId="14" fillId="5" borderId="0" xfId="0" applyFont="1" applyFill="1" applyAlignment="1">
      <alignment horizontal="center" vertical="center"/>
    </xf>
    <xf numFmtId="0" fontId="14" fillId="16" borderId="0" xfId="0" applyFont="1" applyFill="1" applyAlignment="1">
      <alignment horizontal="left" vertical="center" wrapText="1"/>
    </xf>
    <xf numFmtId="0" fontId="14" fillId="5" borderId="0" xfId="0" applyFont="1" applyFill="1" applyAlignment="1">
      <alignment horizontal="center" wrapText="1"/>
    </xf>
    <xf numFmtId="0" fontId="14" fillId="0" borderId="0" xfId="0" applyFont="1" applyAlignment="1">
      <alignment horizontal="center" wrapText="1"/>
    </xf>
    <xf numFmtId="0" fontId="8" fillId="20" borderId="42" xfId="0" applyFont="1" applyFill="1" applyBorder="1" applyAlignment="1">
      <alignment vertical="center"/>
    </xf>
    <xf numFmtId="0" fontId="8" fillId="20" borderId="46" xfId="0" applyFont="1" applyFill="1" applyBorder="1" applyAlignment="1">
      <alignment vertical="center"/>
    </xf>
    <xf numFmtId="0" fontId="8" fillId="20" borderId="47" xfId="0" applyFont="1" applyFill="1" applyBorder="1" applyAlignment="1">
      <alignment vertical="center"/>
    </xf>
    <xf numFmtId="0" fontId="8" fillId="20" borderId="42" xfId="0" applyFont="1" applyFill="1" applyBorder="1" applyAlignment="1">
      <alignment horizontal="left"/>
    </xf>
    <xf numFmtId="0" fontId="8" fillId="20" borderId="46" xfId="0" applyFont="1" applyFill="1" applyBorder="1" applyAlignment="1">
      <alignment horizontal="left"/>
    </xf>
    <xf numFmtId="0" fontId="8" fillId="20" borderId="47" xfId="0" applyFont="1" applyFill="1" applyBorder="1" applyAlignment="1">
      <alignment horizontal="left"/>
    </xf>
    <xf numFmtId="0" fontId="2" fillId="20" borderId="0" xfId="0" applyFont="1" applyFill="1" applyAlignment="1">
      <alignment horizontal="left" vertical="center" wrapText="1"/>
    </xf>
    <xf numFmtId="0" fontId="2" fillId="20" borderId="50" xfId="0" applyFont="1" applyFill="1" applyBorder="1" applyAlignment="1">
      <alignment horizontal="left" vertical="center" wrapText="1"/>
    </xf>
    <xf numFmtId="0" fontId="7" fillId="20" borderId="48" xfId="0" applyFont="1" applyFill="1" applyBorder="1" applyAlignment="1">
      <alignment horizontal="center" vertical="center" wrapText="1"/>
    </xf>
    <xf numFmtId="0" fontId="7" fillId="20" borderId="44" xfId="0" applyFont="1" applyFill="1" applyBorder="1" applyAlignment="1">
      <alignment horizontal="center" vertical="center"/>
    </xf>
    <xf numFmtId="0" fontId="7" fillId="20" borderId="45" xfId="0" applyFont="1" applyFill="1" applyBorder="1" applyAlignment="1">
      <alignment horizontal="center" vertical="center"/>
    </xf>
    <xf numFmtId="0" fontId="7" fillId="20" borderId="48" xfId="0" applyFont="1" applyFill="1" applyBorder="1" applyAlignment="1">
      <alignment horizontal="center" vertical="center"/>
    </xf>
    <xf numFmtId="0" fontId="7" fillId="20" borderId="44" xfId="0" applyFont="1" applyFill="1" applyBorder="1" applyAlignment="1">
      <alignment horizontal="center" vertical="center" wrapText="1"/>
    </xf>
    <xf numFmtId="0" fontId="7" fillId="20" borderId="45" xfId="0" applyFont="1" applyFill="1" applyBorder="1" applyAlignment="1">
      <alignment horizontal="center" vertical="center" wrapText="1"/>
    </xf>
    <xf numFmtId="0" fontId="7" fillId="20" borderId="48" xfId="0" applyFont="1" applyFill="1" applyBorder="1" applyAlignment="1">
      <alignment horizontal="left" vertical="center" wrapText="1"/>
    </xf>
    <xf numFmtId="0" fontId="7" fillId="20" borderId="44" xfId="0" applyFont="1" applyFill="1" applyBorder="1" applyAlignment="1">
      <alignment horizontal="left" vertical="center"/>
    </xf>
    <xf numFmtId="0" fontId="7" fillId="20" borderId="45" xfId="0" applyFont="1" applyFill="1" applyBorder="1" applyAlignment="1">
      <alignment horizontal="left" vertical="center"/>
    </xf>
    <xf numFmtId="0" fontId="7" fillId="20" borderId="49" xfId="0" applyFont="1" applyFill="1" applyBorder="1" applyAlignment="1">
      <alignment horizontal="left" vertical="center" wrapText="1"/>
    </xf>
    <xf numFmtId="0" fontId="7" fillId="20" borderId="0" xfId="0" applyFont="1" applyFill="1" applyBorder="1" applyAlignment="1">
      <alignment horizontal="left" vertical="center" wrapText="1"/>
    </xf>
    <xf numFmtId="0" fontId="7" fillId="20" borderId="50" xfId="0" applyFont="1" applyFill="1" applyBorder="1" applyAlignment="1">
      <alignment horizontal="left" vertical="center" wrapText="1"/>
    </xf>
    <xf numFmtId="0" fontId="7" fillId="20" borderId="42" xfId="0" applyFont="1" applyFill="1" applyBorder="1" applyAlignment="1">
      <alignment vertical="center"/>
    </xf>
    <xf numFmtId="0" fontId="7" fillId="20" borderId="46" xfId="0" applyFont="1" applyFill="1" applyBorder="1" applyAlignment="1">
      <alignment vertical="center"/>
    </xf>
    <xf numFmtId="0" fontId="7" fillId="20" borderId="47" xfId="0" applyFont="1" applyFill="1" applyBorder="1" applyAlignment="1">
      <alignment vertical="center"/>
    </xf>
    <xf numFmtId="0" fontId="7" fillId="20" borderId="49" xfId="0" applyFont="1" applyFill="1" applyBorder="1" applyAlignment="1">
      <alignment vertical="center"/>
    </xf>
    <xf numFmtId="0" fontId="7" fillId="20" borderId="0" xfId="0" applyFont="1" applyFill="1" applyAlignment="1">
      <alignment vertical="center"/>
    </xf>
    <xf numFmtId="0" fontId="7" fillId="20" borderId="50" xfId="0" applyFont="1" applyFill="1" applyBorder="1" applyAlignment="1">
      <alignment vertical="center"/>
    </xf>
    <xf numFmtId="0" fontId="7" fillId="20" borderId="49" xfId="0" applyFont="1" applyFill="1" applyBorder="1" applyAlignment="1">
      <alignment horizontal="center"/>
    </xf>
    <xf numFmtId="0" fontId="7" fillId="20" borderId="0" xfId="0" applyFont="1" applyFill="1" applyAlignment="1">
      <alignment horizontal="center"/>
    </xf>
    <xf numFmtId="0" fontId="7" fillId="20" borderId="50" xfId="0" applyFont="1" applyFill="1" applyBorder="1" applyAlignment="1">
      <alignment horizontal="center"/>
    </xf>
    <xf numFmtId="0" fontId="3" fillId="20" borderId="49" xfId="0" applyFont="1" applyFill="1" applyBorder="1" applyAlignment="1">
      <alignment horizontal="center"/>
    </xf>
    <xf numFmtId="0" fontId="3" fillId="20" borderId="0" xfId="0" applyFont="1" applyFill="1" applyAlignment="1">
      <alignment horizontal="center"/>
    </xf>
    <xf numFmtId="0" fontId="3" fillId="20" borderId="50" xfId="0" applyFont="1" applyFill="1" applyBorder="1" applyAlignment="1">
      <alignment horizontal="center"/>
    </xf>
    <xf numFmtId="0" fontId="3" fillId="20" borderId="49" xfId="0" applyFont="1" applyFill="1" applyBorder="1" applyAlignment="1">
      <alignment horizontal="center" wrapText="1"/>
    </xf>
    <xf numFmtId="0" fontId="8" fillId="20" borderId="49" xfId="0" applyFont="1" applyFill="1" applyBorder="1" applyAlignment="1">
      <alignment horizontal="center" vertical="center"/>
    </xf>
    <xf numFmtId="0" fontId="8" fillId="20" borderId="0" xfId="0" applyFont="1" applyFill="1" applyBorder="1" applyAlignment="1">
      <alignment horizontal="center" vertical="center"/>
    </xf>
    <xf numFmtId="0" fontId="8" fillId="20" borderId="50" xfId="0" applyFont="1" applyFill="1" applyBorder="1" applyAlignment="1">
      <alignment horizontal="center" vertical="center"/>
    </xf>
    <xf numFmtId="0" fontId="2" fillId="20" borderId="49" xfId="0" applyFont="1" applyFill="1" applyBorder="1" applyAlignment="1">
      <alignment horizontal="center" vertical="center" wrapText="1"/>
    </xf>
    <xf numFmtId="0" fontId="2" fillId="20" borderId="0" xfId="0" applyFont="1" applyFill="1" applyBorder="1" applyAlignment="1">
      <alignment horizontal="center" vertical="center" wrapText="1"/>
    </xf>
    <xf numFmtId="0" fontId="2" fillId="20" borderId="50" xfId="0" applyFont="1" applyFill="1" applyBorder="1" applyAlignment="1">
      <alignment horizontal="center" vertical="center" wrapText="1"/>
    </xf>
    <xf numFmtId="0" fontId="2" fillId="20" borderId="49" xfId="0" applyFont="1" applyFill="1" applyBorder="1" applyAlignment="1">
      <alignment horizontal="left" vertical="center" wrapText="1"/>
    </xf>
    <xf numFmtId="0" fontId="2" fillId="20" borderId="0" xfId="0" applyFont="1" applyFill="1" applyBorder="1" applyAlignment="1">
      <alignment horizontal="left" vertical="center"/>
    </xf>
    <xf numFmtId="0" fontId="2" fillId="20" borderId="50" xfId="0" applyFont="1" applyFill="1" applyBorder="1" applyAlignment="1">
      <alignment horizontal="left" vertical="center"/>
    </xf>
    <xf numFmtId="0" fontId="10" fillId="20" borderId="42" xfId="0" applyFont="1" applyFill="1" applyBorder="1" applyAlignment="1">
      <alignment horizontal="left" vertical="justify" wrapText="1"/>
    </xf>
    <xf numFmtId="0" fontId="10" fillId="20" borderId="46" xfId="0" applyFont="1" applyFill="1" applyBorder="1" applyAlignment="1">
      <alignment horizontal="left" vertical="justify" wrapText="1"/>
    </xf>
    <xf numFmtId="0" fontId="2" fillId="20" borderId="42" xfId="0" applyFont="1" applyFill="1" applyBorder="1" applyAlignment="1">
      <alignment horizontal="left" vertical="center" wrapText="1"/>
    </xf>
    <xf numFmtId="0" fontId="2" fillId="20" borderId="46" xfId="0" applyFont="1" applyFill="1" applyBorder="1" applyAlignment="1">
      <alignment horizontal="left" vertical="center" wrapText="1"/>
    </xf>
    <xf numFmtId="0" fontId="2" fillId="20" borderId="47" xfId="0" applyFont="1" applyFill="1" applyBorder="1" applyAlignment="1">
      <alignment horizontal="left" vertical="center" wrapText="1"/>
    </xf>
    <xf numFmtId="0" fontId="9" fillId="21" borderId="51" xfId="0" applyFont="1" applyFill="1" applyBorder="1" applyAlignment="1">
      <alignment horizontal="center"/>
    </xf>
    <xf numFmtId="0" fontId="9" fillId="21" borderId="43" xfId="0" applyFont="1" applyFill="1" applyBorder="1" applyAlignment="1">
      <alignment horizontal="center"/>
    </xf>
    <xf numFmtId="0" fontId="9" fillId="21" borderId="52" xfId="0" applyFont="1" applyFill="1" applyBorder="1" applyAlignment="1">
      <alignment horizontal="center"/>
    </xf>
    <xf numFmtId="0" fontId="10" fillId="20" borderId="51" xfId="0" applyFont="1" applyFill="1" applyBorder="1" applyAlignment="1">
      <alignment vertical="justify" wrapText="1"/>
    </xf>
    <xf numFmtId="0" fontId="10" fillId="20" borderId="43" xfId="0" applyFont="1" applyFill="1" applyBorder="1" applyAlignment="1">
      <alignment vertical="justify" wrapText="1"/>
    </xf>
    <xf numFmtId="0" fontId="2" fillId="20" borderId="43" xfId="0" applyFont="1" applyFill="1" applyBorder="1" applyAlignment="1">
      <alignment vertical="center" wrapText="1"/>
    </xf>
    <xf numFmtId="0" fontId="2" fillId="20" borderId="52" xfId="0" applyFont="1" applyFill="1" applyBorder="1" applyAlignment="1">
      <alignment vertical="center" wrapText="1"/>
    </xf>
    <xf numFmtId="0" fontId="9" fillId="21" borderId="48" xfId="0" applyFont="1" applyFill="1" applyBorder="1" applyAlignment="1">
      <alignment horizontal="center" vertical="center"/>
    </xf>
    <xf numFmtId="0" fontId="9" fillId="21" borderId="44" xfId="0" applyFont="1" applyFill="1" applyBorder="1" applyAlignment="1">
      <alignment horizontal="center" vertical="center"/>
    </xf>
    <xf numFmtId="0" fontId="9" fillId="21" borderId="45" xfId="0" applyFont="1" applyFill="1" applyBorder="1" applyAlignment="1">
      <alignment horizontal="center" vertical="center"/>
    </xf>
    <xf numFmtId="0" fontId="4" fillId="20" borderId="46" xfId="0" applyFont="1" applyFill="1" applyBorder="1" applyAlignment="1">
      <alignment horizontal="left" vertical="center" wrapText="1"/>
    </xf>
    <xf numFmtId="0" fontId="4" fillId="20" borderId="47" xfId="0" applyFont="1" applyFill="1" applyBorder="1" applyAlignment="1">
      <alignment horizontal="left" vertical="center" wrapText="1"/>
    </xf>
    <xf numFmtId="0" fontId="2" fillId="20" borderId="42" xfId="0" applyFont="1" applyFill="1" applyBorder="1" applyAlignment="1">
      <alignment horizontal="justify" vertical="center" wrapText="1"/>
    </xf>
    <xf numFmtId="0" fontId="2" fillId="20" borderId="46" xfId="0" applyFont="1" applyFill="1" applyBorder="1" applyAlignment="1">
      <alignment horizontal="justify" vertical="center" wrapText="1"/>
    </xf>
    <xf numFmtId="0" fontId="2" fillId="20" borderId="47" xfId="0" applyFont="1" applyFill="1" applyBorder="1" applyAlignment="1">
      <alignment horizontal="justify" vertical="center" wrapText="1"/>
    </xf>
    <xf numFmtId="0" fontId="2" fillId="20" borderId="0" xfId="0" applyFont="1" applyFill="1" applyAlignment="1">
      <alignment horizontal="center" vertical="center" wrapText="1"/>
    </xf>
    <xf numFmtId="0" fontId="2" fillId="20" borderId="42" xfId="0" applyFont="1" applyFill="1" applyBorder="1" applyAlignment="1">
      <alignment horizontal="center" vertical="center" wrapText="1"/>
    </xf>
    <xf numFmtId="0" fontId="2" fillId="20" borderId="46" xfId="0" applyFont="1" applyFill="1" applyBorder="1" applyAlignment="1">
      <alignment horizontal="center" vertical="center" wrapText="1"/>
    </xf>
    <xf numFmtId="0" fontId="2" fillId="20" borderId="47" xfId="0" applyFont="1" applyFill="1" applyBorder="1" applyAlignment="1">
      <alignment horizontal="center" vertical="center" wrapText="1"/>
    </xf>
    <xf numFmtId="0" fontId="4" fillId="20" borderId="0" xfId="0" applyFont="1" applyFill="1" applyAlignment="1">
      <alignment horizontal="left" vertical="center" wrapText="1"/>
    </xf>
    <xf numFmtId="0" fontId="4" fillId="20" borderId="50" xfId="0" applyFont="1" applyFill="1" applyBorder="1" applyAlignment="1">
      <alignment horizontal="left" vertical="center" wrapText="1"/>
    </xf>
    <xf numFmtId="0" fontId="2" fillId="20" borderId="42" xfId="0" applyFont="1" applyFill="1" applyBorder="1" applyAlignment="1">
      <alignment horizontal="center" vertical="center"/>
    </xf>
    <xf numFmtId="0" fontId="2" fillId="20" borderId="46" xfId="0" applyFont="1" applyFill="1" applyBorder="1" applyAlignment="1">
      <alignment horizontal="center" vertical="center"/>
    </xf>
    <xf numFmtId="0" fontId="2" fillId="20" borderId="51" xfId="0" applyFont="1" applyFill="1" applyBorder="1" applyAlignment="1">
      <alignment horizontal="center" vertical="center" wrapText="1"/>
    </xf>
    <xf numFmtId="0" fontId="2" fillId="20" borderId="43" xfId="0" applyFont="1" applyFill="1" applyBorder="1" applyAlignment="1">
      <alignment horizontal="center" vertical="center" wrapText="1"/>
    </xf>
    <xf numFmtId="0" fontId="2" fillId="20" borderId="52" xfId="0" applyFont="1" applyFill="1" applyBorder="1" applyAlignment="1">
      <alignment horizontal="center" vertical="center" wrapText="1"/>
    </xf>
    <xf numFmtId="0" fontId="4" fillId="8" borderId="46" xfId="0" applyFont="1" applyFill="1" applyBorder="1" applyAlignment="1">
      <alignment horizontal="left" vertical="center" wrapText="1"/>
    </xf>
    <xf numFmtId="0" fontId="4" fillId="8" borderId="47" xfId="0" applyFont="1" applyFill="1" applyBorder="1" applyAlignment="1">
      <alignment horizontal="left" vertical="center" wrapText="1"/>
    </xf>
    <xf numFmtId="0" fontId="9" fillId="3" borderId="48"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6" xfId="0" applyFont="1" applyFill="1" applyBorder="1" applyAlignment="1">
      <alignment horizontal="center" vertical="center"/>
    </xf>
    <xf numFmtId="0" fontId="2" fillId="8" borderId="51"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2"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0" xfId="0" applyFont="1" applyFill="1" applyBorder="1" applyAlignment="1">
      <alignment vertical="center" wrapText="1"/>
    </xf>
    <xf numFmtId="0" fontId="9" fillId="3" borderId="48"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6"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9"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0"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6"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6"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6"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9" fillId="3" borderId="51" xfId="0" applyFont="1" applyFill="1" applyBorder="1" applyAlignment="1">
      <alignment horizontal="center"/>
    </xf>
    <xf numFmtId="0" fontId="9" fillId="3" borderId="43" xfId="0" applyFont="1" applyFill="1" applyBorder="1" applyAlignment="1">
      <alignment horizontal="center"/>
    </xf>
    <xf numFmtId="0" fontId="9" fillId="3" borderId="52" xfId="0" applyFont="1" applyFill="1" applyBorder="1" applyAlignment="1">
      <alignment horizontal="center"/>
    </xf>
    <xf numFmtId="0" fontId="10" fillId="8" borderId="51"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2" xfId="0" applyFont="1" applyFill="1" applyBorder="1" applyAlignment="1">
      <alignment vertical="center" wrapText="1"/>
    </xf>
    <xf numFmtId="0" fontId="8" fillId="8" borderId="42" xfId="0" applyFont="1" applyFill="1" applyBorder="1" applyAlignment="1">
      <alignment vertical="center"/>
    </xf>
    <xf numFmtId="0" fontId="8" fillId="8" borderId="46" xfId="0" applyFont="1" applyFill="1" applyBorder="1" applyAlignment="1">
      <alignment vertical="center"/>
    </xf>
    <xf numFmtId="0" fontId="8" fillId="8" borderId="47" xfId="0" applyFont="1" applyFill="1" applyBorder="1" applyAlignment="1">
      <alignment vertical="center"/>
    </xf>
    <xf numFmtId="0" fontId="7" fillId="8" borderId="42" xfId="0" applyFont="1" applyFill="1" applyBorder="1" applyAlignment="1">
      <alignment horizontal="center"/>
    </xf>
    <xf numFmtId="0" fontId="7" fillId="8" borderId="46" xfId="0" applyFont="1" applyFill="1" applyBorder="1" applyAlignment="1">
      <alignment horizontal="center"/>
    </xf>
    <xf numFmtId="0" fontId="7" fillId="8" borderId="47" xfId="0" applyFont="1" applyFill="1" applyBorder="1" applyAlignment="1">
      <alignment horizontal="center"/>
    </xf>
    <xf numFmtId="0" fontId="2" fillId="8" borderId="49" xfId="0" applyFont="1" applyFill="1" applyBorder="1" applyAlignment="1">
      <alignment horizontal="center" vertical="center"/>
    </xf>
    <xf numFmtId="0" fontId="2" fillId="8" borderId="0" xfId="0" applyFont="1" applyFill="1" applyAlignment="1">
      <alignment horizontal="center" vertical="center"/>
    </xf>
    <xf numFmtId="0" fontId="2" fillId="8" borderId="50" xfId="0" applyFont="1" applyFill="1" applyBorder="1" applyAlignment="1">
      <alignment horizontal="center" vertical="center"/>
    </xf>
    <xf numFmtId="0" fontId="7" fillId="8" borderId="42" xfId="0" applyFont="1" applyFill="1" applyBorder="1" applyAlignment="1">
      <alignment vertical="center"/>
    </xf>
    <xf numFmtId="0" fontId="7" fillId="8" borderId="46" xfId="0" applyFont="1" applyFill="1" applyBorder="1" applyAlignment="1">
      <alignment vertical="center"/>
    </xf>
    <xf numFmtId="0" fontId="7" fillId="8" borderId="47" xfId="0" applyFont="1" applyFill="1" applyBorder="1" applyAlignment="1">
      <alignment vertical="center"/>
    </xf>
    <xf numFmtId="0" fontId="7" fillId="8" borderId="49" xfId="0" applyFont="1" applyFill="1" applyBorder="1" applyAlignment="1">
      <alignment vertical="center"/>
    </xf>
    <xf numFmtId="0" fontId="7" fillId="8" borderId="0" xfId="0" applyFont="1" applyFill="1" applyAlignment="1">
      <alignment vertical="center"/>
    </xf>
    <xf numFmtId="0" fontId="7" fillId="8" borderId="50" xfId="0" applyFont="1" applyFill="1" applyBorder="1" applyAlignment="1">
      <alignment vertical="center"/>
    </xf>
    <xf numFmtId="0" fontId="7" fillId="8" borderId="49" xfId="0" applyFont="1" applyFill="1" applyBorder="1" applyAlignment="1">
      <alignment horizontal="center"/>
    </xf>
    <xf numFmtId="0" fontId="7" fillId="8" borderId="0" xfId="0" applyFont="1" applyFill="1" applyAlignment="1">
      <alignment horizontal="center"/>
    </xf>
    <xf numFmtId="0" fontId="7" fillId="8" borderId="50" xfId="0" applyFont="1" applyFill="1" applyBorder="1" applyAlignment="1">
      <alignment horizontal="center"/>
    </xf>
    <xf numFmtId="0" fontId="7" fillId="8" borderId="48"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2" fillId="0" borderId="0" xfId="0" applyFont="1" applyAlignment="1">
      <alignment horizontal="center"/>
    </xf>
    <xf numFmtId="0" fontId="8" fillId="12" borderId="42" xfId="0" applyFont="1" applyFill="1" applyBorder="1" applyAlignment="1">
      <alignment vertical="center"/>
    </xf>
    <xf numFmtId="0" fontId="8" fillId="12" borderId="46" xfId="0" applyFont="1" applyFill="1" applyBorder="1" applyAlignment="1">
      <alignment vertical="center"/>
    </xf>
    <xf numFmtId="0" fontId="8" fillId="12" borderId="47" xfId="0" applyFont="1" applyFill="1" applyBorder="1" applyAlignment="1">
      <alignment vertical="center"/>
    </xf>
    <xf numFmtId="0" fontId="7" fillId="12" borderId="42" xfId="0" applyFont="1" applyFill="1" applyBorder="1" applyAlignment="1">
      <alignment horizontal="center"/>
    </xf>
    <xf numFmtId="0" fontId="7" fillId="12" borderId="46" xfId="0" applyFont="1" applyFill="1" applyBorder="1" applyAlignment="1">
      <alignment horizontal="center"/>
    </xf>
    <xf numFmtId="0" fontId="7" fillId="12" borderId="47" xfId="0" applyFont="1" applyFill="1" applyBorder="1" applyAlignment="1">
      <alignment horizontal="center"/>
    </xf>
    <xf numFmtId="0" fontId="8" fillId="12" borderId="48"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49" xfId="0" applyFont="1" applyFill="1" applyBorder="1" applyAlignment="1">
      <alignment horizontal="left" vertical="center"/>
    </xf>
    <xf numFmtId="0" fontId="8" fillId="12" borderId="0" xfId="0" applyFont="1" applyFill="1" applyAlignment="1">
      <alignment horizontal="left" vertical="center"/>
    </xf>
    <xf numFmtId="0" fontId="8" fillId="12" borderId="50" xfId="0" applyFont="1" applyFill="1" applyBorder="1" applyAlignment="1">
      <alignment horizontal="left" vertical="center"/>
    </xf>
    <xf numFmtId="0" fontId="8" fillId="12" borderId="49" xfId="0" applyFont="1" applyFill="1" applyBorder="1" applyAlignment="1">
      <alignment vertical="center"/>
    </xf>
    <xf numFmtId="0" fontId="8" fillId="12" borderId="0" xfId="0" applyFont="1" applyFill="1" applyAlignment="1">
      <alignment vertical="center"/>
    </xf>
    <xf numFmtId="0" fontId="8" fillId="12" borderId="50" xfId="0" applyFont="1" applyFill="1" applyBorder="1" applyAlignment="1">
      <alignment vertical="center"/>
    </xf>
    <xf numFmtId="0" fontId="8" fillId="12" borderId="49" xfId="0" applyFont="1" applyFill="1" applyBorder="1" applyAlignment="1">
      <alignment vertical="center" wrapText="1"/>
    </xf>
    <xf numFmtId="0" fontId="8" fillId="12" borderId="0" xfId="0" applyFont="1" applyFill="1" applyAlignment="1">
      <alignment vertical="center" wrapText="1"/>
    </xf>
    <xf numFmtId="0" fontId="8" fillId="12" borderId="50" xfId="0" applyFont="1" applyFill="1" applyBorder="1" applyAlignment="1">
      <alignment vertical="center" wrapText="1"/>
    </xf>
    <xf numFmtId="0" fontId="2" fillId="12" borderId="48"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49"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0"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0" xfId="0" applyFont="1" applyFill="1" applyAlignment="1">
      <alignment horizontal="left" vertical="center"/>
    </xf>
    <xf numFmtId="0" fontId="2" fillId="12" borderId="50" xfId="0" applyFont="1" applyFill="1" applyBorder="1" applyAlignment="1">
      <alignment horizontal="left" vertical="center"/>
    </xf>
    <xf numFmtId="0" fontId="8" fillId="12" borderId="49"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0" xfId="0" applyFont="1" applyFill="1" applyBorder="1" applyAlignment="1">
      <alignment horizontal="left" vertical="center" wrapText="1"/>
    </xf>
    <xf numFmtId="0" fontId="2" fillId="12" borderId="48" xfId="0" applyFont="1" applyFill="1" applyBorder="1" applyAlignment="1">
      <alignment horizontal="left" vertical="center"/>
    </xf>
    <xf numFmtId="0" fontId="2" fillId="12" borderId="49"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0" xfId="0" applyFont="1" applyFill="1" applyBorder="1" applyAlignment="1">
      <alignment horizontal="center" vertical="center" wrapText="1"/>
    </xf>
    <xf numFmtId="0" fontId="2" fillId="12" borderId="49" xfId="0" applyFont="1" applyFill="1" applyBorder="1" applyAlignment="1">
      <alignment horizontal="center" vertical="center"/>
    </xf>
    <xf numFmtId="0" fontId="2" fillId="12" borderId="0" xfId="0" applyFont="1" applyFill="1" applyAlignment="1">
      <alignment horizontal="center" vertical="center"/>
    </xf>
    <xf numFmtId="0" fontId="2" fillId="12" borderId="50" xfId="0" applyFont="1" applyFill="1" applyBorder="1" applyAlignment="1">
      <alignment horizontal="center" vertical="center"/>
    </xf>
    <xf numFmtId="0" fontId="7" fillId="12" borderId="42" xfId="0" applyFont="1" applyFill="1" applyBorder="1" applyAlignment="1">
      <alignment vertical="center"/>
    </xf>
    <xf numFmtId="0" fontId="7" fillId="12" borderId="46" xfId="0" applyFont="1" applyFill="1" applyBorder="1" applyAlignment="1">
      <alignment vertical="center"/>
    </xf>
    <xf numFmtId="0" fontId="7" fillId="12" borderId="47" xfId="0" applyFont="1" applyFill="1" applyBorder="1" applyAlignment="1">
      <alignment vertical="center"/>
    </xf>
    <xf numFmtId="0" fontId="7" fillId="12" borderId="49" xfId="0" applyFont="1" applyFill="1" applyBorder="1" applyAlignment="1">
      <alignment vertical="center"/>
    </xf>
    <xf numFmtId="0" fontId="7" fillId="12" borderId="0" xfId="0" applyFont="1" applyFill="1" applyAlignment="1">
      <alignment vertical="center"/>
    </xf>
    <xf numFmtId="0" fontId="7" fillId="12" borderId="50" xfId="0" applyFont="1" applyFill="1" applyBorder="1" applyAlignment="1">
      <alignment vertical="center"/>
    </xf>
    <xf numFmtId="0" fontId="7" fillId="12" borderId="49" xfId="0" applyFont="1" applyFill="1" applyBorder="1" applyAlignment="1">
      <alignment horizontal="center"/>
    </xf>
    <xf numFmtId="0" fontId="7" fillId="12" borderId="0" xfId="0" applyFont="1" applyFill="1" applyAlignment="1">
      <alignment horizontal="center"/>
    </xf>
    <xf numFmtId="0" fontId="7" fillId="12" borderId="50" xfId="0" applyFont="1" applyFill="1" applyBorder="1" applyAlignment="1">
      <alignment horizontal="center"/>
    </xf>
    <xf numFmtId="0" fontId="9" fillId="10" borderId="48"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6"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6"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9" fillId="10" borderId="51" xfId="0" applyFont="1" applyFill="1" applyBorder="1" applyAlignment="1">
      <alignment horizontal="center"/>
    </xf>
    <xf numFmtId="0" fontId="9" fillId="10" borderId="43" xfId="0" applyFont="1" applyFill="1" applyBorder="1" applyAlignment="1">
      <alignment horizontal="center"/>
    </xf>
    <xf numFmtId="0" fontId="9" fillId="10" borderId="52" xfId="0" applyFont="1" applyFill="1" applyBorder="1" applyAlignment="1">
      <alignment horizontal="center"/>
    </xf>
    <xf numFmtId="0" fontId="9" fillId="10" borderId="48"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1"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2" xfId="0" applyFont="1" applyFill="1" applyBorder="1" applyAlignment="1">
      <alignment vertical="center" wrapText="1"/>
    </xf>
    <xf numFmtId="0" fontId="4" fillId="12" borderId="46" xfId="0" applyFont="1" applyFill="1" applyBorder="1" applyAlignment="1">
      <alignment horizontal="left" vertical="center" wrapText="1"/>
    </xf>
    <xf numFmtId="0" fontId="4" fillId="12" borderId="47"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6"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6"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4" fillId="12" borderId="0" xfId="0" applyFont="1" applyFill="1" applyAlignment="1">
      <alignment vertical="center" wrapText="1"/>
    </xf>
    <xf numFmtId="0" fontId="4" fillId="12" borderId="50" xfId="0" applyFont="1" applyFill="1" applyBorder="1" applyAlignment="1">
      <alignment vertical="center" wrapText="1"/>
    </xf>
    <xf numFmtId="0" fontId="2" fillId="12" borderId="42" xfId="0" applyFont="1" applyFill="1" applyBorder="1" applyAlignment="1">
      <alignment horizontal="center" vertical="center"/>
    </xf>
    <xf numFmtId="0" fontId="2" fillId="12" borderId="46" xfId="0" applyFont="1" applyFill="1" applyBorder="1" applyAlignment="1">
      <alignment horizontal="center" vertical="center"/>
    </xf>
    <xf numFmtId="0" fontId="2" fillId="12" borderId="51"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2" xfId="0" applyFont="1" applyFill="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3" fillId="0" borderId="0" xfId="0" applyFont="1" applyBorder="1" applyAlignment="1">
      <alignment vertical="center" wrapText="1"/>
    </xf>
    <xf numFmtId="0" fontId="3" fillId="0" borderId="20" xfId="0" applyFont="1" applyBorder="1" applyAlignment="1">
      <alignment horizontal="center" vertical="center" wrapText="1"/>
    </xf>
    <xf numFmtId="0" fontId="17" fillId="0" borderId="63" xfId="0" applyFont="1" applyBorder="1" applyAlignment="1">
      <alignment vertical="center" wrapText="1"/>
    </xf>
    <xf numFmtId="0" fontId="17" fillId="0" borderId="64" xfId="0" applyFont="1" applyBorder="1" applyAlignment="1">
      <alignment vertical="center" wrapText="1"/>
    </xf>
    <xf numFmtId="0" fontId="17" fillId="0" borderId="44" xfId="0" applyFont="1" applyBorder="1" applyAlignment="1">
      <alignment horizontal="center" vertical="center" wrapText="1"/>
    </xf>
    <xf numFmtId="0" fontId="21" fillId="0" borderId="0" xfId="0" applyFont="1" applyAlignment="1">
      <alignment horizontal="center" vertical="center"/>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3" fillId="22" borderId="0" xfId="0" applyFont="1" applyFill="1" applyAlignment="1">
      <alignment horizontal="center" vertical="center"/>
    </xf>
    <xf numFmtId="0" fontId="23" fillId="22" borderId="0" xfId="0" applyFont="1" applyFill="1" applyAlignment="1">
      <alignment vertical="center"/>
    </xf>
    <xf numFmtId="0" fontId="20" fillId="22" borderId="0" xfId="0" applyFont="1" applyFill="1" applyAlignment="1">
      <alignment vertical="center"/>
    </xf>
    <xf numFmtId="0" fontId="20" fillId="22" borderId="0" xfId="0" applyFont="1" applyFill="1" applyAlignment="1">
      <alignment horizontal="center" vertical="center"/>
    </xf>
    <xf numFmtId="0" fontId="24" fillId="0" borderId="0" xfId="0" applyFont="1" applyAlignment="1">
      <alignment horizontal="center" vertical="center"/>
    </xf>
    <xf numFmtId="0" fontId="25" fillId="0" borderId="0" xfId="0" applyFont="1" applyAlignment="1">
      <alignment horizontal="left" vertical="center"/>
    </xf>
    <xf numFmtId="0" fontId="25" fillId="0" borderId="0" xfId="0" applyFont="1" applyAlignment="1">
      <alignment horizontal="center" vertical="center"/>
    </xf>
    <xf numFmtId="0" fontId="17" fillId="23" borderId="67" xfId="0" applyFont="1" applyFill="1" applyBorder="1" applyAlignment="1">
      <alignment horizontal="center" vertical="center" wrapText="1"/>
    </xf>
    <xf numFmtId="0" fontId="20" fillId="23" borderId="67" xfId="0" applyFont="1" applyFill="1" applyBorder="1" applyAlignment="1">
      <alignment horizontal="left" vertical="center" wrapText="1"/>
    </xf>
    <xf numFmtId="0" fontId="20" fillId="23" borderId="67" xfId="0" applyFont="1" applyFill="1" applyBorder="1" applyAlignment="1">
      <alignment horizontal="center" vertical="center" wrapText="1"/>
    </xf>
    <xf numFmtId="0" fontId="20" fillId="23" borderId="68" xfId="0" applyFont="1" applyFill="1" applyBorder="1" applyAlignment="1">
      <alignment horizontal="left" vertical="center" wrapText="1"/>
    </xf>
    <xf numFmtId="0" fontId="20" fillId="23" borderId="69" xfId="0" applyFont="1" applyFill="1" applyBorder="1" applyAlignment="1">
      <alignment horizontal="left" vertical="center" wrapText="1"/>
    </xf>
    <xf numFmtId="0" fontId="20" fillId="23" borderId="70" xfId="0" applyFont="1" applyFill="1" applyBorder="1" applyAlignment="1">
      <alignment horizontal="left" vertical="center" wrapText="1"/>
    </xf>
    <xf numFmtId="0" fontId="26" fillId="23" borderId="67" xfId="0" applyFont="1" applyFill="1" applyBorder="1" applyAlignment="1">
      <alignment horizontal="center" vertical="center" wrapText="1"/>
    </xf>
    <xf numFmtId="0" fontId="23" fillId="24" borderId="0" xfId="0" applyFont="1" applyFill="1" applyAlignment="1">
      <alignment horizontal="center" vertical="center"/>
    </xf>
    <xf numFmtId="0" fontId="23" fillId="24" borderId="0" xfId="0" applyFont="1" applyFill="1" applyAlignment="1">
      <alignment vertical="center"/>
    </xf>
    <xf numFmtId="0" fontId="1" fillId="24" borderId="0" xfId="0" applyFont="1" applyFill="1" applyAlignment="1">
      <alignment vertical="center"/>
    </xf>
    <xf numFmtId="0" fontId="1" fillId="24" borderId="0" xfId="0" applyFont="1" applyFill="1" applyAlignment="1">
      <alignment horizontal="center" vertical="center"/>
    </xf>
    <xf numFmtId="0" fontId="27" fillId="0" borderId="71" xfId="0" applyFont="1" applyBorder="1" applyAlignment="1">
      <alignment horizontal="center" vertical="center"/>
    </xf>
    <xf numFmtId="0" fontId="28" fillId="0" borderId="71" xfId="0" applyFont="1" applyBorder="1" applyAlignment="1">
      <alignment horizontal="left" vertical="center"/>
    </xf>
    <xf numFmtId="0" fontId="28" fillId="0" borderId="71" xfId="0" applyFont="1" applyBorder="1" applyAlignment="1">
      <alignment horizontal="center" vertical="center"/>
    </xf>
    <xf numFmtId="0" fontId="17" fillId="25" borderId="67" xfId="0" applyFont="1" applyFill="1" applyBorder="1" applyAlignment="1">
      <alignment horizontal="center" vertical="center" wrapText="1"/>
    </xf>
    <xf numFmtId="0" fontId="20" fillId="25" borderId="67" xfId="0" applyFont="1" applyFill="1" applyBorder="1" applyAlignment="1">
      <alignment vertical="center" wrapText="1"/>
    </xf>
    <xf numFmtId="0" fontId="20" fillId="25" borderId="68" xfId="0" applyFont="1" applyFill="1" applyBorder="1" applyAlignment="1">
      <alignment horizontal="left" vertical="center" wrapText="1"/>
    </xf>
    <xf numFmtId="0" fontId="20" fillId="25" borderId="67" xfId="0" applyFont="1" applyFill="1" applyBorder="1" applyAlignment="1">
      <alignment horizontal="center" vertical="center" wrapText="1"/>
    </xf>
    <xf numFmtId="0" fontId="20" fillId="25" borderId="69" xfId="0" applyFont="1" applyFill="1" applyBorder="1" applyAlignment="1">
      <alignment horizontal="left" vertical="center" wrapText="1"/>
    </xf>
    <xf numFmtId="0" fontId="20" fillId="25" borderId="70" xfId="0" applyFont="1" applyFill="1" applyBorder="1" applyAlignment="1">
      <alignment horizontal="left" vertical="center" wrapText="1"/>
    </xf>
    <xf numFmtId="0" fontId="26" fillId="25" borderId="67" xfId="0" applyFont="1" applyFill="1" applyBorder="1" applyAlignment="1">
      <alignment horizontal="center" vertical="center" wrapText="1"/>
    </xf>
    <xf numFmtId="0" fontId="23" fillId="26" borderId="0" xfId="0" applyFont="1" applyFill="1" applyAlignment="1">
      <alignment horizontal="center" vertical="center"/>
    </xf>
    <xf numFmtId="0" fontId="23" fillId="26" borderId="0" xfId="0" applyFont="1" applyFill="1" applyAlignment="1">
      <alignment vertical="center"/>
    </xf>
    <xf numFmtId="0" fontId="29" fillId="26" borderId="0" xfId="0" applyFont="1" applyFill="1" applyAlignment="1">
      <alignment vertical="center"/>
    </xf>
    <xf numFmtId="0" fontId="30" fillId="0" borderId="0" xfId="0" applyFont="1" applyAlignment="1">
      <alignment horizontal="center" vertical="center"/>
    </xf>
    <xf numFmtId="0" fontId="29" fillId="0" borderId="0" xfId="0" applyFont="1" applyAlignment="1">
      <alignment horizontal="left" vertical="center"/>
    </xf>
    <xf numFmtId="0" fontId="29" fillId="0" borderId="0" xfId="0" applyFont="1" applyAlignment="1">
      <alignment horizontal="center" vertical="center"/>
    </xf>
    <xf numFmtId="0" fontId="17" fillId="27" borderId="67" xfId="0" applyFont="1" applyFill="1" applyBorder="1" applyAlignment="1">
      <alignment horizontal="center" vertical="center" wrapText="1"/>
    </xf>
    <xf numFmtId="0" fontId="20" fillId="27" borderId="67" xfId="0" applyFont="1" applyFill="1" applyBorder="1" applyAlignment="1">
      <alignment vertical="center" wrapText="1"/>
    </xf>
    <xf numFmtId="0" fontId="20" fillId="27" borderId="67" xfId="0" applyFont="1" applyFill="1" applyBorder="1" applyAlignment="1">
      <alignment horizontal="center" vertical="center" wrapText="1"/>
    </xf>
    <xf numFmtId="0" fontId="20" fillId="27" borderId="68" xfId="0" applyFont="1" applyFill="1" applyBorder="1" applyAlignment="1">
      <alignment horizontal="left" vertical="center" wrapText="1"/>
    </xf>
    <xf numFmtId="0" fontId="20" fillId="27" borderId="70" xfId="0" applyFont="1" applyFill="1" applyBorder="1" applyAlignment="1">
      <alignment horizontal="left" vertical="center" wrapText="1"/>
    </xf>
    <xf numFmtId="0" fontId="20" fillId="0" borderId="0" xfId="0" applyFont="1" applyAlignment="1">
      <alignment horizontal="left" vertical="center" wrapText="1"/>
    </xf>
    <xf numFmtId="0" fontId="1" fillId="28" borderId="0" xfId="0" applyFont="1" applyFill="1" applyAlignment="1">
      <alignment horizontal="center" vertical="center"/>
    </xf>
    <xf numFmtId="0" fontId="1" fillId="28" borderId="0" xfId="0" applyFont="1" applyFill="1" applyAlignment="1">
      <alignment vertical="center"/>
    </xf>
    <xf numFmtId="0" fontId="20" fillId="28" borderId="0" xfId="0" applyFont="1" applyFill="1" applyAlignment="1">
      <alignment vertical="center"/>
    </xf>
    <xf numFmtId="0" fontId="31" fillId="0" borderId="0" xfId="0" applyFont="1" applyAlignment="1">
      <alignment horizontal="center" vertical="center"/>
    </xf>
    <xf numFmtId="0" fontId="32" fillId="0" borderId="0" xfId="0" applyFont="1" applyAlignment="1">
      <alignment vertical="center"/>
    </xf>
    <xf numFmtId="0" fontId="17" fillId="29" borderId="67" xfId="0" applyFont="1" applyFill="1" applyBorder="1" applyAlignment="1">
      <alignment horizontal="center" vertical="center" wrapText="1"/>
    </xf>
    <xf numFmtId="0" fontId="20" fillId="29" borderId="67" xfId="0" applyFont="1" applyFill="1" applyBorder="1" applyAlignment="1">
      <alignment vertical="center" wrapText="1"/>
    </xf>
    <xf numFmtId="0" fontId="20" fillId="29" borderId="67" xfId="0" applyFont="1" applyFill="1" applyBorder="1" applyAlignment="1">
      <alignment horizontal="center" vertical="center" wrapText="1"/>
    </xf>
    <xf numFmtId="0" fontId="20" fillId="29" borderId="68" xfId="0" applyFont="1" applyFill="1" applyBorder="1" applyAlignment="1">
      <alignment horizontal="left" vertical="center" wrapText="1"/>
    </xf>
    <xf numFmtId="0" fontId="20" fillId="29" borderId="70" xfId="0" applyFont="1" applyFill="1" applyBorder="1" applyAlignment="1">
      <alignment horizontal="left" vertical="center" wrapText="1"/>
    </xf>
    <xf numFmtId="0" fontId="1" fillId="30" borderId="0" xfId="0" applyFont="1" applyFill="1" applyAlignment="1">
      <alignment horizontal="center" vertical="center"/>
    </xf>
    <xf numFmtId="0" fontId="1" fillId="30" borderId="0" xfId="0" applyFont="1" applyFill="1" applyAlignment="1">
      <alignment vertical="center"/>
    </xf>
    <xf numFmtId="0" fontId="20" fillId="30" borderId="0" xfId="0" applyFont="1" applyFill="1" applyAlignment="1">
      <alignment vertical="center"/>
    </xf>
    <xf numFmtId="0" fontId="33" fillId="0" borderId="0" xfId="0" applyFont="1" applyAlignment="1">
      <alignment horizontal="center" vertical="center"/>
    </xf>
    <xf numFmtId="0" fontId="34" fillId="0" borderId="0" xfId="0" applyFont="1" applyAlignment="1">
      <alignment vertical="center"/>
    </xf>
    <xf numFmtId="0" fontId="17" fillId="31" borderId="67" xfId="0" applyFont="1" applyFill="1" applyBorder="1" applyAlignment="1">
      <alignment horizontal="center" vertical="center" wrapText="1"/>
    </xf>
    <xf numFmtId="0" fontId="20" fillId="31" borderId="67" xfId="0" applyFont="1" applyFill="1" applyBorder="1" applyAlignment="1">
      <alignment horizontal="left" vertical="center" wrapText="1"/>
    </xf>
    <xf numFmtId="0" fontId="20" fillId="31" borderId="67" xfId="0" applyFont="1" applyFill="1" applyBorder="1" applyAlignment="1">
      <alignment horizontal="center" vertical="center" wrapText="1"/>
    </xf>
    <xf numFmtId="0" fontId="1" fillId="32" borderId="0" xfId="0" applyFont="1" applyFill="1" applyAlignment="1">
      <alignment horizontal="center" vertical="center"/>
    </xf>
    <xf numFmtId="0" fontId="1" fillId="32" borderId="0" xfId="0" applyFont="1" applyFill="1" applyAlignment="1">
      <alignment vertical="center"/>
    </xf>
    <xf numFmtId="0" fontId="0" fillId="32" borderId="0" xfId="0" applyFill="1" applyAlignment="1">
      <alignment vertical="center"/>
    </xf>
    <xf numFmtId="0" fontId="0" fillId="32" borderId="0" xfId="0" applyFill="1" applyAlignment="1">
      <alignment horizontal="center" vertical="center"/>
    </xf>
    <xf numFmtId="0" fontId="35" fillId="0" borderId="0" xfId="0" applyFont="1" applyAlignment="1">
      <alignment horizontal="center" vertical="center"/>
    </xf>
    <xf numFmtId="0" fontId="36" fillId="0" borderId="0" xfId="0" applyFont="1" applyAlignment="1">
      <alignment vertical="center"/>
    </xf>
    <xf numFmtId="0" fontId="17" fillId="33" borderId="67" xfId="0" applyFont="1" applyFill="1" applyBorder="1" applyAlignment="1">
      <alignment horizontal="center" vertical="center" wrapText="1"/>
    </xf>
    <xf numFmtId="0" fontId="20" fillId="33" borderId="67" xfId="0" applyFont="1" applyFill="1" applyBorder="1" applyAlignment="1">
      <alignment vertical="center" wrapText="1"/>
    </xf>
    <xf numFmtId="0" fontId="20" fillId="33" borderId="67" xfId="0" applyFont="1" applyFill="1" applyBorder="1" applyAlignment="1">
      <alignment horizontal="center" vertical="center" wrapText="1"/>
    </xf>
    <xf numFmtId="0" fontId="26" fillId="33" borderId="67" xfId="0" applyFont="1" applyFill="1" applyBorder="1" applyAlignment="1">
      <alignment horizontal="center" vertical="center" wrapText="1"/>
    </xf>
    <xf numFmtId="0" fontId="26" fillId="29" borderId="67" xfId="0" applyFont="1" applyFill="1" applyBorder="1" applyAlignment="1">
      <alignment horizontal="center" vertical="center" wrapText="1"/>
    </xf>
    <xf numFmtId="0" fontId="26" fillId="31" borderId="67" xfId="0" applyFont="1" applyFill="1" applyBorder="1" applyAlignment="1">
      <alignment horizontal="center" vertical="center" wrapText="1"/>
    </xf>
    <xf numFmtId="0" fontId="20" fillId="25" borderId="68" xfId="0" applyFont="1" applyFill="1" applyBorder="1" applyAlignment="1">
      <alignment horizontal="left" vertical="center" wrapText="1"/>
    </xf>
    <xf numFmtId="0" fontId="20" fillId="25" borderId="69" xfId="0" applyFont="1" applyFill="1" applyBorder="1" applyAlignment="1">
      <alignment horizontal="left" vertical="center" wrapText="1"/>
    </xf>
    <xf numFmtId="0" fontId="20" fillId="25" borderId="70" xfId="0" applyFont="1" applyFill="1" applyBorder="1" applyAlignment="1">
      <alignment horizontal="left" vertical="center" wrapText="1"/>
    </xf>
    <xf numFmtId="0" fontId="20" fillId="27" borderId="68" xfId="0" applyFont="1" applyFill="1" applyBorder="1" applyAlignment="1">
      <alignment horizontal="left" vertical="center" wrapText="1"/>
    </xf>
    <xf numFmtId="0" fontId="20" fillId="27" borderId="70" xfId="0" applyFont="1" applyFill="1" applyBorder="1" applyAlignment="1">
      <alignment horizontal="left" vertical="center" wrapText="1"/>
    </xf>
    <xf numFmtId="0" fontId="20" fillId="29" borderId="68" xfId="0" applyFont="1" applyFill="1" applyBorder="1" applyAlignment="1">
      <alignment horizontal="left" vertical="center" wrapText="1"/>
    </xf>
    <xf numFmtId="0" fontId="20" fillId="29" borderId="70" xfId="0" applyFont="1" applyFill="1" applyBorder="1" applyAlignment="1">
      <alignment horizontal="left" vertical="center" wrapText="1"/>
    </xf>
    <xf numFmtId="0" fontId="20" fillId="23" borderId="68" xfId="0" applyFont="1" applyFill="1" applyBorder="1" applyAlignment="1">
      <alignment horizontal="center" vertical="center" wrapText="1"/>
    </xf>
    <xf numFmtId="0" fontId="20" fillId="23" borderId="69" xfId="0" applyFont="1" applyFill="1" applyBorder="1" applyAlignment="1">
      <alignment horizontal="center" vertical="center" wrapText="1"/>
    </xf>
    <xf numFmtId="0" fontId="20" fillId="23" borderId="70"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V95"/>
  <sheetViews>
    <sheetView zoomScale="70" zoomScaleNormal="70" workbookViewId="0">
      <pane xSplit="4" ySplit="1" topLeftCell="E2" activePane="bottomRight" state="frozenSplit"/>
      <selection pane="topRight" activeCell="J1" sqref="J1"/>
      <selection pane="bottomLeft" activeCell="A6" sqref="A6"/>
      <selection pane="bottomRight" activeCell="I3" sqref="I3:I5"/>
    </sheetView>
  </sheetViews>
  <sheetFormatPr baseColWidth="10" defaultColWidth="11.453125" defaultRowHeight="13" x14ac:dyDescent="0.35"/>
  <cols>
    <col min="1" max="1" width="4.81640625" style="479" customWidth="1"/>
    <col min="2" max="2" width="10.54296875" style="479" hidden="1" customWidth="1"/>
    <col min="3" max="3" width="14.7265625" style="479" hidden="1" customWidth="1"/>
    <col min="4" max="4" width="10" style="479" customWidth="1"/>
    <col min="5" max="5" width="20.7265625" style="295" customWidth="1"/>
    <col min="6" max="6" width="22.7265625" style="295" customWidth="1"/>
    <col min="7" max="7" width="21.453125" style="295" customWidth="1"/>
    <col min="8" max="9" width="14.26953125" style="311" customWidth="1"/>
    <col min="10" max="12" width="15.7265625" style="295" customWidth="1"/>
    <col min="13" max="13" width="15.7265625" style="337" customWidth="1"/>
    <col min="14" max="14" width="7.26953125" style="295" customWidth="1"/>
    <col min="15" max="15" width="5.453125" style="295" customWidth="1"/>
    <col min="16" max="16" width="20.81640625" style="479" customWidth="1"/>
    <col min="17" max="16384" width="11.453125" style="295"/>
  </cols>
  <sheetData>
    <row r="1" spans="1:16" s="294" customFormat="1" ht="15" customHeight="1" thickBot="1" x14ac:dyDescent="0.4">
      <c r="A1" s="480" t="s">
        <v>607</v>
      </c>
      <c r="B1" s="326"/>
      <c r="C1" s="326"/>
      <c r="D1" s="293" t="s">
        <v>604</v>
      </c>
      <c r="E1" s="489" t="s">
        <v>601</v>
      </c>
      <c r="F1" s="368" t="s">
        <v>638</v>
      </c>
      <c r="G1" s="292" t="s">
        <v>611</v>
      </c>
      <c r="H1" s="293" t="s">
        <v>2</v>
      </c>
      <c r="I1" s="292" t="s">
        <v>609</v>
      </c>
      <c r="J1" s="368" t="s">
        <v>867</v>
      </c>
      <c r="K1" s="490" t="s">
        <v>610</v>
      </c>
      <c r="L1" s="314" t="s">
        <v>755</v>
      </c>
      <c r="M1" s="369" t="s">
        <v>606</v>
      </c>
      <c r="P1" s="483"/>
    </row>
    <row r="2" spans="1:16" ht="44.5" customHeight="1" thickBot="1" x14ac:dyDescent="0.4">
      <c r="A2" s="481">
        <f>0</f>
        <v>0</v>
      </c>
      <c r="B2" s="444">
        <v>44802</v>
      </c>
      <c r="C2" s="445">
        <f>B2+6</f>
        <v>44808</v>
      </c>
      <c r="D2" s="446" t="str">
        <f>CONCATENATE(TEXT(B2,"JJ/MM/AA"),CHAR(10),"au",CHAR(10),TEXT(C2,"JJ/MM/AA"))</f>
        <v>29/08/22
au
04/09/22</v>
      </c>
      <c r="E2" s="420"/>
      <c r="F2" s="421"/>
      <c r="G2" s="421"/>
      <c r="H2" s="422"/>
      <c r="I2" s="422"/>
      <c r="J2" s="421"/>
      <c r="K2" s="421"/>
      <c r="L2" s="421"/>
      <c r="M2" s="423"/>
    </row>
    <row r="3" spans="1:16" ht="51" customHeight="1" x14ac:dyDescent="0.35">
      <c r="A3" s="302">
        <f t="shared" ref="A3:A8" si="0">A2+1</f>
        <v>1</v>
      </c>
      <c r="B3" s="303">
        <f>B2+7</f>
        <v>44809</v>
      </c>
      <c r="C3" s="370">
        <f>B3+6</f>
        <v>44815</v>
      </c>
      <c r="D3" s="447" t="str">
        <f t="shared" ref="D3:D45" si="1">CONCATENATE(TEXT(B3,"JJ/MM/AA"),CHAR(10),"au",CHAR(10),TEXT(C3,"JJ/MM/AA"))</f>
        <v>05/09/22
au
11/09/22</v>
      </c>
      <c r="E3" s="550"/>
      <c r="F3" s="553"/>
      <c r="G3" s="550"/>
      <c r="H3" s="556"/>
      <c r="I3" s="556"/>
      <c r="J3" s="516"/>
      <c r="K3" s="365"/>
      <c r="L3" s="492"/>
      <c r="M3" s="413"/>
      <c r="N3" s="295">
        <v>218</v>
      </c>
      <c r="O3" s="295">
        <f>N3-6</f>
        <v>212</v>
      </c>
    </row>
    <row r="4" spans="1:16" ht="51" customHeight="1" x14ac:dyDescent="0.35">
      <c r="A4" s="302">
        <f t="shared" si="0"/>
        <v>2</v>
      </c>
      <c r="B4" s="303">
        <f t="shared" ref="B4:B45" si="2">B3+7</f>
        <v>44816</v>
      </c>
      <c r="C4" s="370">
        <f t="shared" ref="C4:C45" si="3">B4+6</f>
        <v>44822</v>
      </c>
      <c r="D4" s="448" t="str">
        <f t="shared" si="1"/>
        <v>12/09/22
au
18/09/22</v>
      </c>
      <c r="E4" s="551"/>
      <c r="F4" s="554"/>
      <c r="G4" s="551"/>
      <c r="H4" s="557"/>
      <c r="I4" s="557"/>
      <c r="J4" s="517"/>
      <c r="K4" s="339"/>
      <c r="L4" s="491"/>
      <c r="M4" s="411"/>
      <c r="N4" s="295">
        <f>N3-7</f>
        <v>211</v>
      </c>
      <c r="O4" s="295">
        <f t="shared" ref="O4:O33" si="4">N4-6</f>
        <v>205</v>
      </c>
    </row>
    <row r="5" spans="1:16" ht="51" customHeight="1" thickBot="1" x14ac:dyDescent="0.4">
      <c r="A5" s="302">
        <f t="shared" si="0"/>
        <v>3</v>
      </c>
      <c r="B5" s="303">
        <f t="shared" si="2"/>
        <v>44823</v>
      </c>
      <c r="C5" s="370">
        <f t="shared" si="3"/>
        <v>44829</v>
      </c>
      <c r="D5" s="449" t="str">
        <f t="shared" si="1"/>
        <v>19/09/22
au
25/09/22</v>
      </c>
      <c r="E5" s="552"/>
      <c r="F5" s="555"/>
      <c r="G5" s="552"/>
      <c r="H5" s="558"/>
      <c r="I5" s="558"/>
      <c r="J5" s="518"/>
      <c r="K5" s="327"/>
      <c r="L5" s="493"/>
      <c r="M5" s="331"/>
      <c r="N5" s="295">
        <f t="shared" ref="N5:N33" si="5">N4-7</f>
        <v>204</v>
      </c>
      <c r="O5" s="295">
        <f t="shared" si="4"/>
        <v>198</v>
      </c>
    </row>
    <row r="6" spans="1:16" ht="44.5" customHeight="1" x14ac:dyDescent="0.35">
      <c r="A6" s="302">
        <f t="shared" si="0"/>
        <v>4</v>
      </c>
      <c r="B6" s="303">
        <f t="shared" si="2"/>
        <v>44830</v>
      </c>
      <c r="C6" s="370">
        <f t="shared" si="3"/>
        <v>44836</v>
      </c>
      <c r="D6" s="521" t="str">
        <f t="shared" si="1"/>
        <v>26/09/22
au
02/10/22</v>
      </c>
      <c r="E6" s="543"/>
      <c r="F6" s="544"/>
      <c r="G6" s="543"/>
      <c r="H6" s="547"/>
      <c r="I6" s="547"/>
      <c r="J6" s="340"/>
      <c r="K6" s="515"/>
      <c r="L6" s="515"/>
      <c r="M6" s="332"/>
      <c r="N6" s="295">
        <f t="shared" si="5"/>
        <v>197</v>
      </c>
      <c r="O6" s="295">
        <f t="shared" si="4"/>
        <v>191</v>
      </c>
    </row>
    <row r="7" spans="1:16" ht="44.5" customHeight="1" x14ac:dyDescent="0.35">
      <c r="A7" s="302">
        <f t="shared" si="0"/>
        <v>5</v>
      </c>
      <c r="B7" s="303">
        <f t="shared" si="2"/>
        <v>44837</v>
      </c>
      <c r="C7" s="370">
        <f t="shared" si="3"/>
        <v>44843</v>
      </c>
      <c r="D7" s="450" t="str">
        <f t="shared" si="1"/>
        <v>03/10/22
au
09/10/22</v>
      </c>
      <c r="E7" s="535"/>
      <c r="F7" s="545"/>
      <c r="G7" s="535"/>
      <c r="H7" s="548"/>
      <c r="I7" s="548"/>
      <c r="J7" s="363"/>
      <c r="K7" s="512"/>
      <c r="L7" s="523"/>
      <c r="M7" s="364"/>
      <c r="N7" s="295">
        <f t="shared" si="5"/>
        <v>190</v>
      </c>
      <c r="O7" s="295">
        <f t="shared" si="4"/>
        <v>184</v>
      </c>
    </row>
    <row r="8" spans="1:16" ht="44.5" customHeight="1" x14ac:dyDescent="0.35">
      <c r="A8" s="302">
        <f t="shared" si="0"/>
        <v>6</v>
      </c>
      <c r="B8" s="303">
        <f t="shared" si="2"/>
        <v>44844</v>
      </c>
      <c r="C8" s="370">
        <f t="shared" si="3"/>
        <v>44850</v>
      </c>
      <c r="D8" s="450" t="str">
        <f t="shared" si="1"/>
        <v>10/10/22
au
16/10/22</v>
      </c>
      <c r="E8" s="535"/>
      <c r="F8" s="545"/>
      <c r="G8" s="535"/>
      <c r="H8" s="548"/>
      <c r="I8" s="548"/>
      <c r="J8" s="513"/>
      <c r="K8" s="513"/>
      <c r="L8" s="328"/>
      <c r="M8" s="330"/>
      <c r="N8" s="295">
        <f t="shared" si="5"/>
        <v>183</v>
      </c>
      <c r="O8" s="295">
        <f t="shared" si="4"/>
        <v>177</v>
      </c>
    </row>
    <row r="9" spans="1:16" ht="44.5" customHeight="1" thickBot="1" x14ac:dyDescent="0.4">
      <c r="A9" s="302"/>
      <c r="B9" s="303">
        <f t="shared" si="2"/>
        <v>44851</v>
      </c>
      <c r="C9" s="303">
        <f t="shared" si="3"/>
        <v>44857</v>
      </c>
      <c r="D9" s="451" t="str">
        <f t="shared" si="1"/>
        <v>17/10/22
au
23/10/22</v>
      </c>
      <c r="E9" s="536"/>
      <c r="F9" s="546"/>
      <c r="G9" s="536"/>
      <c r="H9" s="549"/>
      <c r="I9" s="549"/>
      <c r="J9" s="522"/>
      <c r="K9" s="514"/>
      <c r="L9" s="522"/>
      <c r="M9" s="412"/>
      <c r="N9" s="295">
        <f t="shared" si="5"/>
        <v>176</v>
      </c>
      <c r="O9" s="295">
        <f t="shared" si="4"/>
        <v>170</v>
      </c>
    </row>
    <row r="10" spans="1:16" ht="40.5" customHeight="1" x14ac:dyDescent="0.35">
      <c r="A10" s="302"/>
      <c r="B10" s="303">
        <f t="shared" si="2"/>
        <v>44858</v>
      </c>
      <c r="C10" s="370">
        <f t="shared" si="3"/>
        <v>44864</v>
      </c>
      <c r="D10" s="520" t="str">
        <f t="shared" si="1"/>
        <v>24/10/22
au
30/10/22</v>
      </c>
      <c r="E10" s="532"/>
      <c r="F10" s="533"/>
      <c r="G10" s="533"/>
      <c r="H10" s="533"/>
      <c r="I10" s="533"/>
      <c r="J10" s="533"/>
      <c r="K10" s="533"/>
      <c r="L10" s="533"/>
      <c r="M10" s="533"/>
      <c r="N10" s="295">
        <f t="shared" si="5"/>
        <v>169</v>
      </c>
      <c r="O10" s="295">
        <f t="shared" si="4"/>
        <v>163</v>
      </c>
    </row>
    <row r="11" spans="1:16" ht="40.5" customHeight="1" x14ac:dyDescent="0.35">
      <c r="A11" s="302">
        <f>A8+1</f>
        <v>7</v>
      </c>
      <c r="B11" s="303">
        <f t="shared" si="2"/>
        <v>44865</v>
      </c>
      <c r="C11" s="370">
        <f t="shared" si="3"/>
        <v>44871</v>
      </c>
      <c r="D11" s="519" t="str">
        <f t="shared" si="1"/>
        <v>31/10/22
au
06/11/22</v>
      </c>
      <c r="E11" s="534"/>
      <c r="F11" s="534"/>
      <c r="G11" s="534"/>
      <c r="H11" s="534"/>
      <c r="I11" s="534"/>
      <c r="J11" s="534"/>
      <c r="K11" s="534"/>
      <c r="L11" s="534"/>
      <c r="M11" s="534"/>
      <c r="N11" s="295">
        <f t="shared" si="5"/>
        <v>162</v>
      </c>
      <c r="O11" s="295">
        <f t="shared" si="4"/>
        <v>156</v>
      </c>
    </row>
    <row r="12" spans="1:16" ht="48.65" customHeight="1" x14ac:dyDescent="0.35">
      <c r="A12" s="302">
        <f t="shared" ref="A12:A17" si="6">A11+1</f>
        <v>8</v>
      </c>
      <c r="B12" s="303">
        <f t="shared" si="2"/>
        <v>44872</v>
      </c>
      <c r="C12" s="370">
        <f t="shared" si="3"/>
        <v>44878</v>
      </c>
      <c r="D12" s="498" t="str">
        <f t="shared" si="1"/>
        <v>07/11/22
au
13/11/22</v>
      </c>
      <c r="E12" s="526"/>
      <c r="F12" s="528"/>
      <c r="G12" s="526"/>
      <c r="H12" s="530"/>
      <c r="I12" s="530"/>
      <c r="J12" s="496"/>
      <c r="K12" s="499"/>
      <c r="L12" s="524"/>
      <c r="M12" s="500"/>
      <c r="N12" s="295">
        <f t="shared" si="5"/>
        <v>155</v>
      </c>
      <c r="O12" s="295">
        <f t="shared" si="4"/>
        <v>149</v>
      </c>
    </row>
    <row r="13" spans="1:16" ht="48.65" customHeight="1" thickBot="1" x14ac:dyDescent="0.4">
      <c r="A13" s="302">
        <f t="shared" si="6"/>
        <v>9</v>
      </c>
      <c r="B13" s="303">
        <f t="shared" si="2"/>
        <v>44879</v>
      </c>
      <c r="C13" s="370">
        <f t="shared" si="3"/>
        <v>44885</v>
      </c>
      <c r="D13" s="452" t="str">
        <f t="shared" si="1"/>
        <v>14/11/22
au
20/11/22</v>
      </c>
      <c r="E13" s="527"/>
      <c r="F13" s="529"/>
      <c r="G13" s="527"/>
      <c r="H13" s="531"/>
      <c r="I13" s="531"/>
      <c r="J13" s="497"/>
      <c r="K13" s="409"/>
      <c r="L13" s="409"/>
      <c r="M13" s="410"/>
      <c r="N13" s="295">
        <f t="shared" si="5"/>
        <v>148</v>
      </c>
      <c r="O13" s="295">
        <f t="shared" si="4"/>
        <v>142</v>
      </c>
    </row>
    <row r="14" spans="1:16" ht="37.5" customHeight="1" x14ac:dyDescent="0.35">
      <c r="A14" s="302">
        <f t="shared" si="6"/>
        <v>10</v>
      </c>
      <c r="B14" s="303">
        <f t="shared" si="2"/>
        <v>44886</v>
      </c>
      <c r="C14" s="370">
        <f t="shared" si="3"/>
        <v>44892</v>
      </c>
      <c r="D14" s="453" t="str">
        <f t="shared" si="1"/>
        <v>21/11/22
au
27/11/22</v>
      </c>
      <c r="E14" s="537"/>
      <c r="F14" s="559"/>
      <c r="G14" s="537"/>
      <c r="H14" s="540"/>
      <c r="I14" s="540"/>
      <c r="J14" s="494"/>
      <c r="K14" s="486"/>
      <c r="L14" s="486"/>
      <c r="M14" s="408"/>
      <c r="N14" s="295">
        <f t="shared" si="5"/>
        <v>141</v>
      </c>
      <c r="O14" s="295">
        <f t="shared" si="4"/>
        <v>135</v>
      </c>
    </row>
    <row r="15" spans="1:16" ht="37.5" customHeight="1" x14ac:dyDescent="0.35">
      <c r="A15" s="302">
        <f t="shared" si="6"/>
        <v>11</v>
      </c>
      <c r="B15" s="303">
        <f t="shared" si="2"/>
        <v>44893</v>
      </c>
      <c r="C15" s="370">
        <f t="shared" si="3"/>
        <v>44899</v>
      </c>
      <c r="D15" s="454" t="str">
        <f t="shared" si="1"/>
        <v>28/11/22
au
04/12/22</v>
      </c>
      <c r="E15" s="538"/>
      <c r="F15" s="560"/>
      <c r="G15" s="538"/>
      <c r="H15" s="541"/>
      <c r="I15" s="541"/>
      <c r="J15" s="329"/>
      <c r="K15" s="487"/>
      <c r="L15" s="487"/>
      <c r="M15" s="333"/>
      <c r="N15" s="295">
        <f t="shared" si="5"/>
        <v>134</v>
      </c>
      <c r="O15" s="295">
        <f t="shared" si="4"/>
        <v>128</v>
      </c>
    </row>
    <row r="16" spans="1:16" ht="37.5" customHeight="1" thickBot="1" x14ac:dyDescent="0.4">
      <c r="A16" s="302">
        <f t="shared" si="6"/>
        <v>12</v>
      </c>
      <c r="B16" s="303">
        <f t="shared" si="2"/>
        <v>44900</v>
      </c>
      <c r="C16" s="370">
        <f t="shared" si="3"/>
        <v>44906</v>
      </c>
      <c r="D16" s="455" t="str">
        <f t="shared" si="1"/>
        <v>05/12/22
au
11/12/22</v>
      </c>
      <c r="E16" s="539"/>
      <c r="F16" s="561"/>
      <c r="G16" s="539"/>
      <c r="H16" s="542"/>
      <c r="I16" s="542"/>
      <c r="J16" s="495"/>
      <c r="K16" s="488"/>
      <c r="L16" s="488"/>
      <c r="M16" s="334"/>
      <c r="N16" s="295">
        <f t="shared" si="5"/>
        <v>127</v>
      </c>
      <c r="O16" s="295">
        <f t="shared" si="4"/>
        <v>121</v>
      </c>
    </row>
    <row r="17" spans="1:22" ht="32" thickBot="1" x14ac:dyDescent="0.4">
      <c r="A17" s="302">
        <f t="shared" si="6"/>
        <v>13</v>
      </c>
      <c r="B17" s="303">
        <f t="shared" si="2"/>
        <v>44907</v>
      </c>
      <c r="C17" s="370">
        <f t="shared" si="3"/>
        <v>44913</v>
      </c>
      <c r="D17" s="456" t="str">
        <f t="shared" si="1"/>
        <v>12/12/22
au
18/12/22</v>
      </c>
      <c r="E17" s="400"/>
      <c r="F17" s="399"/>
      <c r="G17" s="400"/>
      <c r="H17" s="401"/>
      <c r="I17" s="402"/>
      <c r="J17" s="405"/>
      <c r="K17" s="406"/>
      <c r="L17" s="406"/>
      <c r="M17" s="407"/>
      <c r="N17" s="295">
        <f t="shared" si="5"/>
        <v>120</v>
      </c>
      <c r="O17" s="295">
        <f t="shared" si="4"/>
        <v>114</v>
      </c>
    </row>
    <row r="18" spans="1:22" ht="31.5" x14ac:dyDescent="0.35">
      <c r="A18" s="302"/>
      <c r="B18" s="303">
        <f t="shared" si="2"/>
        <v>44914</v>
      </c>
      <c r="C18" s="370">
        <f t="shared" si="3"/>
        <v>44920</v>
      </c>
      <c r="D18" s="403" t="str">
        <f t="shared" si="1"/>
        <v>19/12/22
au
25/12/22</v>
      </c>
      <c r="E18" s="574" t="s">
        <v>608</v>
      </c>
      <c r="F18" s="574"/>
      <c r="G18" s="574"/>
      <c r="H18" s="574"/>
      <c r="I18" s="574"/>
      <c r="J18" s="574"/>
      <c r="K18" s="574"/>
      <c r="L18" s="574"/>
      <c r="M18" s="575"/>
      <c r="N18" s="295">
        <f t="shared" si="5"/>
        <v>113</v>
      </c>
      <c r="O18" s="295">
        <f t="shared" si="4"/>
        <v>107</v>
      </c>
    </row>
    <row r="19" spans="1:22" ht="32" thickBot="1" x14ac:dyDescent="0.4">
      <c r="A19" s="482"/>
      <c r="B19" s="457">
        <f t="shared" si="2"/>
        <v>44921</v>
      </c>
      <c r="C19" s="458">
        <f t="shared" si="3"/>
        <v>44927</v>
      </c>
      <c r="D19" s="404" t="str">
        <f t="shared" si="1"/>
        <v>26/12/22
au
01/01/23</v>
      </c>
      <c r="E19" s="576"/>
      <c r="F19" s="576"/>
      <c r="G19" s="576"/>
      <c r="H19" s="576"/>
      <c r="I19" s="576"/>
      <c r="J19" s="576"/>
      <c r="K19" s="576"/>
      <c r="L19" s="576"/>
      <c r="M19" s="577"/>
      <c r="N19" s="295">
        <f t="shared" si="5"/>
        <v>106</v>
      </c>
      <c r="O19" s="295">
        <f t="shared" si="4"/>
        <v>100</v>
      </c>
    </row>
    <row r="20" spans="1:22" ht="71.5" customHeight="1" thickBot="1" x14ac:dyDescent="0.4">
      <c r="A20" s="403">
        <f>A17+1</f>
        <v>14</v>
      </c>
      <c r="B20" s="459">
        <f t="shared" si="2"/>
        <v>44928</v>
      </c>
      <c r="C20" s="460">
        <f t="shared" si="3"/>
        <v>44934</v>
      </c>
      <c r="D20" s="461" t="str">
        <f t="shared" si="1"/>
        <v>02/01/23
au
08/01/23</v>
      </c>
      <c r="E20" s="398"/>
      <c r="F20" s="414"/>
      <c r="G20" s="398"/>
      <c r="H20" s="415"/>
      <c r="I20" s="416"/>
      <c r="J20" s="417"/>
      <c r="K20" s="418"/>
      <c r="L20" s="525"/>
      <c r="M20" s="419"/>
      <c r="N20" s="295">
        <f t="shared" si="5"/>
        <v>99</v>
      </c>
      <c r="O20" s="295">
        <f t="shared" si="4"/>
        <v>93</v>
      </c>
    </row>
    <row r="21" spans="1:22" ht="71.5" customHeight="1" thickBot="1" x14ac:dyDescent="0.4">
      <c r="A21" s="404">
        <f>A20+1</f>
        <v>15</v>
      </c>
      <c r="B21" s="462">
        <f>B20+7</f>
        <v>44935</v>
      </c>
      <c r="C21" s="463">
        <f t="shared" si="3"/>
        <v>44941</v>
      </c>
      <c r="D21" s="464" t="str">
        <f t="shared" si="1"/>
        <v>09/01/23
au
15/01/23</v>
      </c>
      <c r="E21" s="578"/>
      <c r="F21" s="578"/>
      <c r="G21" s="578"/>
      <c r="H21" s="578"/>
      <c r="I21" s="578"/>
      <c r="J21" s="395"/>
      <c r="K21" s="396"/>
      <c r="L21" s="396"/>
      <c r="M21" s="397"/>
      <c r="N21" s="295">
        <f t="shared" si="5"/>
        <v>92</v>
      </c>
      <c r="O21" s="295">
        <f t="shared" si="4"/>
        <v>86</v>
      </c>
    </row>
    <row r="22" spans="1:22" ht="76.5" customHeight="1" thickBot="1" x14ac:dyDescent="0.4">
      <c r="A22" s="403">
        <f>A21+1</f>
        <v>16</v>
      </c>
      <c r="B22" s="459">
        <f t="shared" si="2"/>
        <v>44942</v>
      </c>
      <c r="C22" s="460">
        <f t="shared" si="3"/>
        <v>44948</v>
      </c>
      <c r="D22" s="465" t="str">
        <f t="shared" si="1"/>
        <v>16/01/23
au
22/01/23</v>
      </c>
      <c r="E22" s="579"/>
      <c r="F22" s="579"/>
      <c r="G22" s="579"/>
      <c r="H22" s="579"/>
      <c r="I22" s="579"/>
      <c r="J22" s="296"/>
      <c r="K22" s="296"/>
      <c r="L22" s="296"/>
      <c r="M22" s="338"/>
      <c r="N22" s="295">
        <f t="shared" si="5"/>
        <v>85</v>
      </c>
      <c r="O22" s="295">
        <f t="shared" si="4"/>
        <v>79</v>
      </c>
    </row>
    <row r="23" spans="1:22" ht="76.5" customHeight="1" thickBot="1" x14ac:dyDescent="0.4">
      <c r="A23" s="404">
        <f>A22+1</f>
        <v>17</v>
      </c>
      <c r="B23" s="462">
        <f t="shared" si="2"/>
        <v>44949</v>
      </c>
      <c r="C23" s="463">
        <f t="shared" si="3"/>
        <v>44955</v>
      </c>
      <c r="D23" s="466" t="str">
        <f t="shared" si="1"/>
        <v>23/01/23
au
29/01/23</v>
      </c>
      <c r="E23" s="389"/>
      <c r="F23" s="390"/>
      <c r="G23" s="391"/>
      <c r="H23" s="392"/>
      <c r="I23" s="392"/>
      <c r="J23" s="484"/>
      <c r="K23" s="393"/>
      <c r="L23" s="393"/>
      <c r="M23" s="394"/>
      <c r="N23" s="295">
        <f>N22-7</f>
        <v>78</v>
      </c>
      <c r="O23" s="295">
        <f t="shared" si="4"/>
        <v>72</v>
      </c>
    </row>
    <row r="24" spans="1:22" ht="62.15" customHeight="1" thickBot="1" x14ac:dyDescent="0.4">
      <c r="A24" s="302">
        <f>A23+1</f>
        <v>18</v>
      </c>
      <c r="B24" s="303">
        <f t="shared" si="2"/>
        <v>44956</v>
      </c>
      <c r="C24" s="370">
        <f t="shared" si="3"/>
        <v>44962</v>
      </c>
      <c r="D24" s="467" t="str">
        <f t="shared" si="1"/>
        <v>30/01/23
au
05/02/23</v>
      </c>
      <c r="E24" s="384"/>
      <c r="F24" s="385"/>
      <c r="G24" s="386"/>
      <c r="H24" s="387"/>
      <c r="I24" s="387"/>
      <c r="J24" s="315"/>
      <c r="K24" s="297"/>
      <c r="L24" s="297"/>
      <c r="M24" s="388"/>
      <c r="N24" s="295">
        <f t="shared" si="5"/>
        <v>71</v>
      </c>
      <c r="O24" s="295">
        <f t="shared" si="4"/>
        <v>65</v>
      </c>
    </row>
    <row r="25" spans="1:22" ht="31.5" x14ac:dyDescent="0.35">
      <c r="A25" s="302"/>
      <c r="B25" s="303">
        <f t="shared" si="2"/>
        <v>44963</v>
      </c>
      <c r="C25" s="370">
        <f t="shared" si="3"/>
        <v>44969</v>
      </c>
      <c r="D25" s="468" t="str">
        <f t="shared" si="1"/>
        <v>06/02/23
au
12/02/23</v>
      </c>
      <c r="E25" s="922" t="s">
        <v>824</v>
      </c>
      <c r="F25" s="881"/>
      <c r="G25" s="881"/>
      <c r="H25" s="881"/>
      <c r="I25" s="881"/>
      <c r="J25" s="881"/>
      <c r="K25" s="881"/>
      <c r="L25" s="881"/>
      <c r="M25" s="882"/>
      <c r="N25" s="295">
        <f t="shared" si="5"/>
        <v>64</v>
      </c>
      <c r="O25" s="295">
        <f t="shared" si="4"/>
        <v>58</v>
      </c>
    </row>
    <row r="26" spans="1:22" ht="32" thickBot="1" x14ac:dyDescent="0.4">
      <c r="A26" s="302"/>
      <c r="B26" s="303">
        <f t="shared" si="2"/>
        <v>44970</v>
      </c>
      <c r="C26" s="370">
        <f t="shared" si="3"/>
        <v>44976</v>
      </c>
      <c r="D26" s="469" t="str">
        <f t="shared" si="1"/>
        <v>13/02/23
au
19/02/23</v>
      </c>
      <c r="E26" s="562"/>
      <c r="F26" s="563"/>
      <c r="G26" s="563"/>
      <c r="H26" s="563"/>
      <c r="I26" s="563"/>
      <c r="J26" s="563"/>
      <c r="K26" s="563"/>
      <c r="L26" s="563"/>
      <c r="M26" s="564"/>
      <c r="N26" s="295">
        <f t="shared" si="5"/>
        <v>57</v>
      </c>
      <c r="O26" s="295">
        <f t="shared" si="4"/>
        <v>51</v>
      </c>
    </row>
    <row r="27" spans="1:22" ht="45" customHeight="1" thickBot="1" x14ac:dyDescent="0.4">
      <c r="A27" s="302">
        <f>A24+1</f>
        <v>19</v>
      </c>
      <c r="B27" s="303">
        <f t="shared" si="2"/>
        <v>44977</v>
      </c>
      <c r="C27" s="370">
        <f t="shared" si="3"/>
        <v>44983</v>
      </c>
      <c r="D27" s="470" t="str">
        <f t="shared" si="1"/>
        <v>20/02/23
au
26/02/23</v>
      </c>
      <c r="E27" s="341" t="s">
        <v>866</v>
      </c>
      <c r="F27" s="921"/>
      <c r="G27" s="921"/>
      <c r="H27" s="921"/>
      <c r="I27" s="921"/>
      <c r="J27" s="921"/>
      <c r="K27" s="921"/>
      <c r="L27" s="921"/>
      <c r="M27" s="342"/>
      <c r="N27" s="295">
        <f t="shared" si="5"/>
        <v>50</v>
      </c>
      <c r="O27" s="295">
        <f t="shared" si="4"/>
        <v>44</v>
      </c>
    </row>
    <row r="28" spans="1:22" ht="45" customHeight="1" thickBot="1" x14ac:dyDescent="0.4">
      <c r="A28" s="302">
        <f>A27+1</f>
        <v>20</v>
      </c>
      <c r="B28" s="303">
        <f t="shared" si="2"/>
        <v>44984</v>
      </c>
      <c r="C28" s="370">
        <f t="shared" si="3"/>
        <v>44990</v>
      </c>
      <c r="D28" s="471" t="str">
        <f t="shared" si="1"/>
        <v>27/02/23
au
05/03/23</v>
      </c>
      <c r="E28" s="504"/>
      <c r="F28" s="505"/>
      <c r="G28" s="504"/>
      <c r="H28" s="506"/>
      <c r="I28" s="506"/>
      <c r="J28" s="485"/>
      <c r="K28" s="381"/>
      <c r="L28" s="381"/>
      <c r="M28" s="382"/>
      <c r="N28" s="295">
        <f t="shared" si="5"/>
        <v>43</v>
      </c>
      <c r="O28" s="295">
        <f t="shared" si="4"/>
        <v>37</v>
      </c>
    </row>
    <row r="29" spans="1:22" ht="72" customHeight="1" x14ac:dyDescent="0.35">
      <c r="A29" s="302">
        <f>A28+1</f>
        <v>21</v>
      </c>
      <c r="B29" s="303">
        <f t="shared" si="2"/>
        <v>44991</v>
      </c>
      <c r="C29" s="370">
        <f t="shared" si="3"/>
        <v>44997</v>
      </c>
      <c r="D29" s="472" t="str">
        <f t="shared" si="1"/>
        <v>06/03/23
au
12/03/23</v>
      </c>
      <c r="E29" s="566"/>
      <c r="F29" s="568"/>
      <c r="G29" s="570"/>
      <c r="H29" s="572"/>
      <c r="I29" s="572"/>
      <c r="J29" s="319"/>
      <c r="K29" s="298"/>
      <c r="L29" s="298"/>
      <c r="M29" s="383"/>
      <c r="N29" s="295">
        <f t="shared" si="5"/>
        <v>36</v>
      </c>
      <c r="O29" s="295">
        <f t="shared" si="4"/>
        <v>30</v>
      </c>
    </row>
    <row r="30" spans="1:22" ht="39" customHeight="1" thickBot="1" x14ac:dyDescent="0.4">
      <c r="A30" s="302">
        <f>A29+1</f>
        <v>22</v>
      </c>
      <c r="B30" s="303">
        <f t="shared" si="2"/>
        <v>44998</v>
      </c>
      <c r="C30" s="370">
        <f t="shared" si="3"/>
        <v>45004</v>
      </c>
      <c r="D30" s="473" t="str">
        <f t="shared" si="1"/>
        <v>13/03/23
au
19/03/23</v>
      </c>
      <c r="E30" s="567"/>
      <c r="F30" s="569"/>
      <c r="G30" s="571"/>
      <c r="H30" s="573"/>
      <c r="I30" s="573"/>
      <c r="J30" s="320"/>
      <c r="K30" s="299"/>
      <c r="L30" s="299"/>
      <c r="M30" s="335"/>
      <c r="N30" s="295">
        <f t="shared" si="5"/>
        <v>29</v>
      </c>
      <c r="O30" s="295">
        <f t="shared" si="4"/>
        <v>23</v>
      </c>
    </row>
    <row r="31" spans="1:22" ht="32" thickBot="1" x14ac:dyDescent="0.4">
      <c r="A31" s="302">
        <f>A30+1</f>
        <v>23</v>
      </c>
      <c r="B31" s="303">
        <f t="shared" si="2"/>
        <v>45005</v>
      </c>
      <c r="C31" s="370">
        <f t="shared" si="3"/>
        <v>45011</v>
      </c>
      <c r="D31" s="474" t="str">
        <f t="shared" si="1"/>
        <v>20/03/23
au
26/03/23</v>
      </c>
      <c r="E31" s="377"/>
      <c r="F31" s="378"/>
      <c r="G31" s="377"/>
      <c r="H31" s="379"/>
      <c r="I31" s="379"/>
      <c r="J31" s="380"/>
      <c r="K31" s="476"/>
      <c r="L31" s="374"/>
      <c r="M31" s="507"/>
      <c r="N31" s="510">
        <f t="shared" si="5"/>
        <v>22</v>
      </c>
      <c r="O31" s="511">
        <f t="shared" si="4"/>
        <v>16</v>
      </c>
      <c r="P31" s="511"/>
      <c r="Q31" s="503"/>
      <c r="R31" s="502"/>
      <c r="S31" s="502"/>
      <c r="T31" s="502"/>
      <c r="U31" s="503"/>
      <c r="V31" s="502"/>
    </row>
    <row r="32" spans="1:22" ht="31.5" x14ac:dyDescent="0.35">
      <c r="A32" s="302">
        <f>A31+1</f>
        <v>24</v>
      </c>
      <c r="B32" s="303">
        <f t="shared" si="2"/>
        <v>45012</v>
      </c>
      <c r="C32" s="370">
        <f t="shared" si="3"/>
        <v>45018</v>
      </c>
      <c r="D32" s="475" t="str">
        <f t="shared" si="1"/>
        <v>27/03/23
au
02/04/23</v>
      </c>
      <c r="E32" s="371"/>
      <c r="F32" s="372"/>
      <c r="G32" s="371"/>
      <c r="H32" s="373"/>
      <c r="I32" s="373"/>
      <c r="J32" s="318"/>
      <c r="K32" s="300"/>
      <c r="L32" s="300"/>
      <c r="M32" s="508"/>
      <c r="N32" s="502">
        <f t="shared" si="5"/>
        <v>15</v>
      </c>
      <c r="O32" s="502">
        <f t="shared" si="4"/>
        <v>9</v>
      </c>
      <c r="P32" s="501"/>
      <c r="Q32" s="502"/>
      <c r="R32" s="502"/>
      <c r="S32" s="502"/>
      <c r="T32" s="502"/>
      <c r="U32" s="502"/>
      <c r="V32" s="502"/>
    </row>
    <row r="33" spans="1:22" ht="32" thickBot="1" x14ac:dyDescent="0.4">
      <c r="A33" s="302">
        <v>25</v>
      </c>
      <c r="B33" s="303">
        <f t="shared" si="2"/>
        <v>45019</v>
      </c>
      <c r="C33" s="370">
        <f t="shared" si="3"/>
        <v>45025</v>
      </c>
      <c r="D33" s="476" t="str">
        <f t="shared" si="1"/>
        <v>03/04/23
au
09/04/23</v>
      </c>
      <c r="E33" s="374"/>
      <c r="F33" s="375"/>
      <c r="G33" s="374"/>
      <c r="H33" s="376"/>
      <c r="I33" s="376"/>
      <c r="J33" s="321"/>
      <c r="K33" s="301"/>
      <c r="L33" s="301"/>
      <c r="M33" s="509"/>
      <c r="N33" s="502">
        <f t="shared" si="5"/>
        <v>8</v>
      </c>
      <c r="O33" s="502">
        <f t="shared" si="4"/>
        <v>2</v>
      </c>
      <c r="P33" s="501"/>
      <c r="Q33" s="502"/>
      <c r="R33" s="502"/>
      <c r="S33" s="502"/>
      <c r="T33" s="502"/>
      <c r="U33" s="502"/>
      <c r="V33" s="502"/>
    </row>
    <row r="34" spans="1:22" ht="35.25" customHeight="1" thickBot="1" x14ac:dyDescent="0.4">
      <c r="A34" s="302"/>
      <c r="B34" s="303">
        <f t="shared" si="2"/>
        <v>45026</v>
      </c>
      <c r="C34" s="303">
        <f t="shared" si="3"/>
        <v>45032</v>
      </c>
      <c r="D34" s="476" t="str">
        <f t="shared" si="1"/>
        <v>10/04/23
au
16/04/23</v>
      </c>
      <c r="E34" s="925" t="s">
        <v>757</v>
      </c>
      <c r="F34" s="925"/>
      <c r="G34" s="925"/>
      <c r="H34" s="925"/>
      <c r="I34" s="925"/>
      <c r="J34" s="925"/>
      <c r="K34" s="925"/>
      <c r="L34" s="925"/>
      <c r="M34" s="925"/>
      <c r="N34" s="503"/>
      <c r="O34" s="502"/>
      <c r="P34" s="501"/>
      <c r="Q34" s="502"/>
      <c r="R34" s="502"/>
      <c r="S34" s="502"/>
      <c r="T34" s="502"/>
      <c r="U34" s="502"/>
      <c r="V34" s="502"/>
    </row>
    <row r="35" spans="1:22" ht="31.5" x14ac:dyDescent="0.35">
      <c r="A35" s="302"/>
      <c r="B35" s="303">
        <f t="shared" si="2"/>
        <v>45033</v>
      </c>
      <c r="C35" s="303">
        <f t="shared" si="3"/>
        <v>45039</v>
      </c>
      <c r="D35" s="304" t="str">
        <f t="shared" si="1"/>
        <v>17/04/23
au
23/04/23</v>
      </c>
      <c r="E35" s="565"/>
      <c r="F35" s="565"/>
      <c r="G35" s="565"/>
      <c r="H35" s="565"/>
      <c r="I35" s="565"/>
      <c r="J35" s="565"/>
      <c r="K35" s="565"/>
      <c r="L35" s="565"/>
      <c r="M35" s="565"/>
    </row>
    <row r="36" spans="1:22" ht="31.5" x14ac:dyDescent="0.35">
      <c r="A36" s="302"/>
      <c r="B36" s="303">
        <f t="shared" si="2"/>
        <v>45040</v>
      </c>
      <c r="C36" s="303">
        <f t="shared" si="3"/>
        <v>45046</v>
      </c>
      <c r="D36" s="304" t="str">
        <f t="shared" si="1"/>
        <v>24/04/23
au
30/04/23</v>
      </c>
      <c r="E36" s="324"/>
      <c r="F36" s="923"/>
      <c r="G36" s="923"/>
      <c r="H36" s="923"/>
      <c r="I36" s="923"/>
      <c r="J36" s="923"/>
      <c r="K36" s="923"/>
      <c r="L36" s="923"/>
      <c r="M36" s="924"/>
    </row>
    <row r="37" spans="1:22" ht="31.5" x14ac:dyDescent="0.35">
      <c r="A37" s="302"/>
      <c r="B37" s="303">
        <f t="shared" si="2"/>
        <v>45047</v>
      </c>
      <c r="C37" s="303">
        <f t="shared" si="3"/>
        <v>45053</v>
      </c>
      <c r="D37" s="304" t="str">
        <f t="shared" si="1"/>
        <v>01/05/23
au
07/05/23</v>
      </c>
      <c r="E37" s="305"/>
      <c r="F37" s="305"/>
      <c r="G37" s="305"/>
      <c r="H37" s="306"/>
      <c r="I37" s="306"/>
      <c r="J37" s="305"/>
      <c r="K37" s="307"/>
      <c r="L37" s="307"/>
      <c r="M37" s="325"/>
    </row>
    <row r="38" spans="1:22" ht="31.5" x14ac:dyDescent="0.35">
      <c r="A38" s="302"/>
      <c r="B38" s="303">
        <f t="shared" si="2"/>
        <v>45054</v>
      </c>
      <c r="C38" s="303">
        <f t="shared" si="3"/>
        <v>45060</v>
      </c>
      <c r="D38" s="304" t="str">
        <f t="shared" si="1"/>
        <v>08/05/23
au
14/05/23</v>
      </c>
      <c r="E38" s="305"/>
      <c r="F38" s="305"/>
      <c r="G38" s="305"/>
      <c r="H38" s="306"/>
      <c r="I38" s="306"/>
      <c r="J38" s="305"/>
      <c r="K38" s="307"/>
      <c r="L38" s="307"/>
      <c r="M38" s="325"/>
    </row>
    <row r="39" spans="1:22" ht="31.5" x14ac:dyDescent="0.35">
      <c r="A39" s="302"/>
      <c r="B39" s="303">
        <f t="shared" si="2"/>
        <v>45061</v>
      </c>
      <c r="C39" s="303">
        <f t="shared" si="3"/>
        <v>45067</v>
      </c>
      <c r="D39" s="304" t="str">
        <f t="shared" si="1"/>
        <v>15/05/23
au
21/05/23</v>
      </c>
      <c r="E39" s="305"/>
      <c r="F39" s="305"/>
      <c r="G39" s="305"/>
      <c r="H39" s="306"/>
      <c r="I39" s="306"/>
      <c r="J39" s="305"/>
      <c r="K39" s="307"/>
      <c r="L39" s="307"/>
      <c r="M39" s="325"/>
    </row>
    <row r="40" spans="1:22" ht="31.5" x14ac:dyDescent="0.35">
      <c r="A40" s="302"/>
      <c r="B40" s="303">
        <f t="shared" si="2"/>
        <v>45068</v>
      </c>
      <c r="C40" s="303">
        <f t="shared" si="3"/>
        <v>45074</v>
      </c>
      <c r="D40" s="304" t="str">
        <f t="shared" si="1"/>
        <v>22/05/23
au
28/05/23</v>
      </c>
      <c r="E40" s="305"/>
      <c r="F40" s="305"/>
      <c r="G40" s="305"/>
      <c r="H40" s="306"/>
      <c r="I40" s="306"/>
      <c r="J40" s="305"/>
      <c r="K40" s="307"/>
      <c r="L40" s="307"/>
      <c r="M40" s="325"/>
    </row>
    <row r="41" spans="1:22" ht="31.5" x14ac:dyDescent="0.35">
      <c r="A41" s="302"/>
      <c r="B41" s="303">
        <f t="shared" si="2"/>
        <v>45075</v>
      </c>
      <c r="C41" s="303">
        <f t="shared" si="3"/>
        <v>45081</v>
      </c>
      <c r="D41" s="304" t="str">
        <f t="shared" si="1"/>
        <v>29/05/23
au
04/06/23</v>
      </c>
      <c r="E41" s="305"/>
      <c r="F41" s="305"/>
      <c r="G41" s="305"/>
      <c r="H41" s="306"/>
      <c r="I41" s="306"/>
      <c r="J41" s="305"/>
      <c r="K41" s="307"/>
      <c r="L41" s="307"/>
      <c r="M41" s="325"/>
    </row>
    <row r="42" spans="1:22" ht="31.5" x14ac:dyDescent="0.35">
      <c r="A42" s="302"/>
      <c r="B42" s="303">
        <f t="shared" si="2"/>
        <v>45082</v>
      </c>
      <c r="C42" s="303">
        <f t="shared" si="3"/>
        <v>45088</v>
      </c>
      <c r="D42" s="304" t="str">
        <f t="shared" si="1"/>
        <v>05/06/23
au
11/06/23</v>
      </c>
      <c r="E42" s="305"/>
      <c r="F42" s="305"/>
      <c r="G42" s="305"/>
      <c r="H42" s="306"/>
      <c r="I42" s="306"/>
      <c r="J42" s="305"/>
      <c r="K42" s="307"/>
      <c r="L42" s="307"/>
      <c r="M42" s="325"/>
    </row>
    <row r="43" spans="1:22" ht="31.5" x14ac:dyDescent="0.35">
      <c r="A43" s="302"/>
      <c r="B43" s="303">
        <f t="shared" si="2"/>
        <v>45089</v>
      </c>
      <c r="C43" s="303">
        <f t="shared" si="3"/>
        <v>45095</v>
      </c>
      <c r="D43" s="304" t="str">
        <f t="shared" si="1"/>
        <v>12/06/23
au
18/06/23</v>
      </c>
      <c r="E43" s="305"/>
      <c r="F43" s="305"/>
      <c r="G43" s="305"/>
      <c r="H43" s="306"/>
      <c r="I43" s="306"/>
      <c r="J43" s="305"/>
      <c r="K43" s="307"/>
      <c r="L43" s="307"/>
      <c r="M43" s="325"/>
    </row>
    <row r="44" spans="1:22" ht="31.5" x14ac:dyDescent="0.35">
      <c r="A44" s="302"/>
      <c r="B44" s="303">
        <f t="shared" si="2"/>
        <v>45096</v>
      </c>
      <c r="C44" s="303">
        <f t="shared" si="3"/>
        <v>45102</v>
      </c>
      <c r="D44" s="304" t="str">
        <f t="shared" si="1"/>
        <v>19/06/23
au
25/06/23</v>
      </c>
      <c r="E44" s="305"/>
      <c r="F44" s="305"/>
      <c r="G44" s="305"/>
      <c r="H44" s="306"/>
      <c r="I44" s="306"/>
      <c r="J44" s="305"/>
      <c r="K44" s="307"/>
      <c r="L44" s="307"/>
      <c r="M44" s="325"/>
    </row>
    <row r="45" spans="1:22" ht="32" thickBot="1" x14ac:dyDescent="0.4">
      <c r="A45" s="404"/>
      <c r="B45" s="462">
        <f t="shared" si="2"/>
        <v>45103</v>
      </c>
      <c r="C45" s="462">
        <f t="shared" si="3"/>
        <v>45109</v>
      </c>
      <c r="D45" s="477" t="str">
        <f t="shared" si="1"/>
        <v>26/06/23
au
02/07/23</v>
      </c>
      <c r="E45" s="308"/>
      <c r="F45" s="308"/>
      <c r="G45" s="308"/>
      <c r="H45" s="309"/>
      <c r="I45" s="309"/>
      <c r="J45" s="308"/>
      <c r="K45" s="310"/>
      <c r="L45" s="310"/>
      <c r="M45" s="336"/>
    </row>
    <row r="46" spans="1:22" x14ac:dyDescent="0.35">
      <c r="B46" s="478"/>
    </row>
    <row r="47" spans="1:22" x14ac:dyDescent="0.35">
      <c r="B47" s="478"/>
    </row>
    <row r="48" spans="1:22" x14ac:dyDescent="0.35">
      <c r="B48" s="478"/>
    </row>
    <row r="49" spans="2:2" x14ac:dyDescent="0.35">
      <c r="B49" s="478"/>
    </row>
    <row r="50" spans="2:2" x14ac:dyDescent="0.35">
      <c r="B50" s="478"/>
    </row>
    <row r="51" spans="2:2" x14ac:dyDescent="0.35">
      <c r="B51" s="478"/>
    </row>
    <row r="52" spans="2:2" x14ac:dyDescent="0.35">
      <c r="B52" s="478"/>
    </row>
    <row r="53" spans="2:2" x14ac:dyDescent="0.35">
      <c r="B53" s="478"/>
    </row>
    <row r="54" spans="2:2" x14ac:dyDescent="0.35">
      <c r="B54" s="478"/>
    </row>
    <row r="55" spans="2:2" x14ac:dyDescent="0.35">
      <c r="B55" s="478"/>
    </row>
    <row r="56" spans="2:2" x14ac:dyDescent="0.35">
      <c r="B56" s="478"/>
    </row>
    <row r="57" spans="2:2" x14ac:dyDescent="0.35">
      <c r="B57" s="478"/>
    </row>
    <row r="58" spans="2:2" x14ac:dyDescent="0.35">
      <c r="B58" s="478"/>
    </row>
    <row r="59" spans="2:2" x14ac:dyDescent="0.35">
      <c r="B59" s="478"/>
    </row>
    <row r="60" spans="2:2" x14ac:dyDescent="0.35">
      <c r="B60" s="478"/>
    </row>
    <row r="61" spans="2:2" x14ac:dyDescent="0.35">
      <c r="B61" s="478"/>
    </row>
    <row r="62" spans="2:2" x14ac:dyDescent="0.35">
      <c r="B62" s="478"/>
    </row>
    <row r="63" spans="2:2" x14ac:dyDescent="0.35">
      <c r="B63" s="478"/>
    </row>
    <row r="64" spans="2:2" x14ac:dyDescent="0.35">
      <c r="B64" s="478"/>
    </row>
    <row r="65" spans="2:2" x14ac:dyDescent="0.35">
      <c r="B65" s="478"/>
    </row>
    <row r="66" spans="2:2" x14ac:dyDescent="0.35">
      <c r="B66" s="478"/>
    </row>
    <row r="67" spans="2:2" x14ac:dyDescent="0.35">
      <c r="B67" s="478"/>
    </row>
    <row r="68" spans="2:2" x14ac:dyDescent="0.35">
      <c r="B68" s="478"/>
    </row>
    <row r="69" spans="2:2" x14ac:dyDescent="0.35">
      <c r="B69" s="478"/>
    </row>
    <row r="70" spans="2:2" x14ac:dyDescent="0.35">
      <c r="B70" s="478"/>
    </row>
    <row r="71" spans="2:2" x14ac:dyDescent="0.35">
      <c r="B71" s="478"/>
    </row>
    <row r="72" spans="2:2" x14ac:dyDescent="0.35">
      <c r="B72" s="478"/>
    </row>
    <row r="73" spans="2:2" x14ac:dyDescent="0.35">
      <c r="B73" s="478"/>
    </row>
    <row r="74" spans="2:2" x14ac:dyDescent="0.35">
      <c r="B74" s="478"/>
    </row>
    <row r="75" spans="2:2" x14ac:dyDescent="0.35">
      <c r="B75" s="478"/>
    </row>
    <row r="76" spans="2:2" x14ac:dyDescent="0.35">
      <c r="B76" s="478"/>
    </row>
    <row r="77" spans="2:2" x14ac:dyDescent="0.35">
      <c r="B77" s="478"/>
    </row>
    <row r="78" spans="2:2" x14ac:dyDescent="0.35">
      <c r="B78" s="478"/>
    </row>
    <row r="79" spans="2:2" x14ac:dyDescent="0.35">
      <c r="B79" s="478"/>
    </row>
    <row r="80" spans="2:2" x14ac:dyDescent="0.35">
      <c r="B80" s="478"/>
    </row>
    <row r="81" spans="2:2" x14ac:dyDescent="0.35">
      <c r="B81" s="478"/>
    </row>
    <row r="82" spans="2:2" x14ac:dyDescent="0.35">
      <c r="B82" s="478"/>
    </row>
    <row r="83" spans="2:2" x14ac:dyDescent="0.35">
      <c r="B83" s="478"/>
    </row>
    <row r="84" spans="2:2" x14ac:dyDescent="0.35">
      <c r="B84" s="478"/>
    </row>
    <row r="85" spans="2:2" x14ac:dyDescent="0.35">
      <c r="B85" s="478"/>
    </row>
    <row r="86" spans="2:2" x14ac:dyDescent="0.35">
      <c r="B86" s="478"/>
    </row>
    <row r="87" spans="2:2" x14ac:dyDescent="0.35">
      <c r="B87" s="478"/>
    </row>
    <row r="88" spans="2:2" x14ac:dyDescent="0.35">
      <c r="B88" s="478"/>
    </row>
    <row r="89" spans="2:2" x14ac:dyDescent="0.35">
      <c r="B89" s="478"/>
    </row>
    <row r="90" spans="2:2" x14ac:dyDescent="0.35">
      <c r="B90" s="478"/>
    </row>
    <row r="91" spans="2:2" x14ac:dyDescent="0.35">
      <c r="B91" s="478"/>
    </row>
    <row r="92" spans="2:2" x14ac:dyDescent="0.35">
      <c r="B92" s="478"/>
    </row>
    <row r="93" spans="2:2" x14ac:dyDescent="0.35">
      <c r="B93" s="478"/>
    </row>
    <row r="94" spans="2:2" x14ac:dyDescent="0.35">
      <c r="B94" s="478"/>
    </row>
    <row r="95" spans="2:2" x14ac:dyDescent="0.35">
      <c r="B95" s="478"/>
    </row>
  </sheetData>
  <mergeCells count="34">
    <mergeCell ref="E18:M19"/>
    <mergeCell ref="E21:E22"/>
    <mergeCell ref="F21:F22"/>
    <mergeCell ref="G21:G22"/>
    <mergeCell ref="H21:H22"/>
    <mergeCell ref="I21:I22"/>
    <mergeCell ref="E29:E30"/>
    <mergeCell ref="F29:F30"/>
    <mergeCell ref="G29:G30"/>
    <mergeCell ref="H29:H30"/>
    <mergeCell ref="I29:I30"/>
    <mergeCell ref="E25:M26"/>
    <mergeCell ref="E34:M35"/>
    <mergeCell ref="G14:G16"/>
    <mergeCell ref="H14:H16"/>
    <mergeCell ref="I14:I16"/>
    <mergeCell ref="E6:E9"/>
    <mergeCell ref="F6:F9"/>
    <mergeCell ref="G6:G9"/>
    <mergeCell ref="H6:H9"/>
    <mergeCell ref="I6:I9"/>
    <mergeCell ref="E3:E5"/>
    <mergeCell ref="F3:F5"/>
    <mergeCell ref="G3:G5"/>
    <mergeCell ref="H3:H5"/>
    <mergeCell ref="I3:I5"/>
    <mergeCell ref="E14:E16"/>
    <mergeCell ref="F14:F16"/>
    <mergeCell ref="E10:M11"/>
    <mergeCell ref="E12:E13"/>
    <mergeCell ref="F12:F13"/>
    <mergeCell ref="G12:G13"/>
    <mergeCell ref="H12:H13"/>
    <mergeCell ref="I12:I13"/>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888" t="s">
        <v>617</v>
      </c>
      <c r="D1" s="896"/>
      <c r="E1" s="896"/>
      <c r="F1" s="896"/>
      <c r="G1" s="889"/>
      <c r="H1" s="888" t="s">
        <v>616</v>
      </c>
      <c r="I1" s="896"/>
      <c r="J1" s="889"/>
      <c r="K1" s="888" t="s">
        <v>618</v>
      </c>
      <c r="L1" s="896"/>
      <c r="M1" s="889"/>
      <c r="N1" s="888" t="s">
        <v>619</v>
      </c>
      <c r="O1" s="896"/>
      <c r="P1" s="889"/>
      <c r="Q1" s="115" t="s">
        <v>629</v>
      </c>
      <c r="R1" s="888" t="s">
        <v>620</v>
      </c>
      <c r="S1" s="889"/>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897" t="str">
        <f>Cycles!A1</f>
        <v>Cycle 1 : Modéliser le comportement linéaire et non linéaire des systèmes.</v>
      </c>
      <c r="B3" s="84" t="s">
        <v>602</v>
      </c>
      <c r="C3" s="108"/>
      <c r="D3" s="109"/>
      <c r="E3" s="109"/>
      <c r="F3" s="109"/>
      <c r="G3" s="109"/>
      <c r="H3" s="109"/>
      <c r="I3" s="109" t="s">
        <v>615</v>
      </c>
      <c r="J3" s="109" t="s">
        <v>615</v>
      </c>
      <c r="K3" s="109"/>
      <c r="L3" s="109"/>
      <c r="M3" s="109"/>
      <c r="N3" s="109"/>
      <c r="O3" s="109"/>
      <c r="P3" s="109"/>
      <c r="Q3" s="109"/>
      <c r="R3" s="109"/>
      <c r="S3" s="110"/>
    </row>
    <row r="4" spans="1:19" x14ac:dyDescent="0.3">
      <c r="A4" s="898"/>
      <c r="B4" s="85" t="s">
        <v>612</v>
      </c>
      <c r="C4" s="61"/>
      <c r="D4" s="14"/>
      <c r="E4" s="14"/>
      <c r="F4" s="14"/>
      <c r="G4" s="14"/>
      <c r="H4" s="14"/>
      <c r="I4" s="14"/>
      <c r="J4" s="14"/>
      <c r="K4" s="14"/>
      <c r="L4" s="14"/>
      <c r="M4" s="14"/>
      <c r="N4" s="14"/>
      <c r="O4" s="14"/>
      <c r="P4" s="14"/>
      <c r="Q4" s="14"/>
      <c r="R4" s="14"/>
      <c r="S4" s="15"/>
    </row>
    <row r="5" spans="1:19" x14ac:dyDescent="0.3">
      <c r="A5" s="898"/>
      <c r="B5" s="85" t="s">
        <v>613</v>
      </c>
      <c r="C5" s="61"/>
      <c r="D5" s="14"/>
      <c r="E5" s="14"/>
      <c r="F5" s="14"/>
      <c r="G5" s="14"/>
      <c r="H5" s="14"/>
      <c r="I5" s="14"/>
      <c r="J5" s="14"/>
      <c r="K5" s="14"/>
      <c r="L5" s="14"/>
      <c r="M5" s="14"/>
      <c r="N5" s="14"/>
      <c r="O5" s="14"/>
      <c r="P5" s="14"/>
      <c r="Q5" s="14"/>
      <c r="R5" s="14"/>
      <c r="S5" s="15"/>
    </row>
    <row r="6" spans="1:19" ht="13.5" thickBot="1" x14ac:dyDescent="0.35">
      <c r="A6" s="899"/>
      <c r="B6" s="86" t="s">
        <v>614</v>
      </c>
      <c r="C6" s="62"/>
      <c r="D6" s="16"/>
      <c r="E6" s="16"/>
      <c r="F6" s="16"/>
      <c r="G6" s="16"/>
      <c r="H6" s="16"/>
      <c r="I6" s="16"/>
      <c r="J6" s="16"/>
      <c r="K6" s="16"/>
      <c r="L6" s="16"/>
      <c r="M6" s="16"/>
      <c r="N6" s="16"/>
      <c r="O6" s="16"/>
      <c r="P6" s="16"/>
      <c r="Q6" s="16"/>
      <c r="R6" s="16"/>
      <c r="S6" s="17"/>
    </row>
    <row r="7" spans="1:19" x14ac:dyDescent="0.3">
      <c r="A7" s="900" t="str">
        <f>Cycles!A2</f>
        <v xml:space="preserve">Cycle 2 : Prévoir les performances des systèmes asservis. </v>
      </c>
      <c r="B7" s="87" t="s">
        <v>602</v>
      </c>
      <c r="C7" s="63"/>
      <c r="D7" s="18"/>
      <c r="E7" s="18"/>
      <c r="F7" s="18"/>
      <c r="G7" s="18"/>
      <c r="H7" s="18"/>
      <c r="I7" s="18"/>
      <c r="J7" s="18" t="s">
        <v>615</v>
      </c>
      <c r="K7" s="18"/>
      <c r="L7" s="18" t="s">
        <v>615</v>
      </c>
      <c r="M7" s="18"/>
      <c r="N7" s="18"/>
      <c r="O7" s="18"/>
      <c r="P7" s="18"/>
      <c r="Q7" s="18"/>
      <c r="R7" s="18"/>
      <c r="S7" s="19"/>
    </row>
    <row r="8" spans="1:19" x14ac:dyDescent="0.3">
      <c r="A8" s="901"/>
      <c r="B8" s="88" t="s">
        <v>612</v>
      </c>
      <c r="C8" s="64"/>
      <c r="D8" s="20"/>
      <c r="E8" s="20"/>
      <c r="F8" s="20"/>
      <c r="G8" s="20"/>
      <c r="H8" s="20"/>
      <c r="I8" s="20"/>
      <c r="J8" s="20"/>
      <c r="K8" s="20"/>
      <c r="L8" s="20"/>
      <c r="M8" s="20"/>
      <c r="N8" s="20"/>
      <c r="O8" s="20"/>
      <c r="P8" s="20"/>
      <c r="Q8" s="20"/>
      <c r="R8" s="20"/>
      <c r="S8" s="21"/>
    </row>
    <row r="9" spans="1:19" x14ac:dyDescent="0.3">
      <c r="A9" s="901"/>
      <c r="B9" s="88" t="s">
        <v>613</v>
      </c>
      <c r="C9" s="64"/>
      <c r="D9" s="20"/>
      <c r="E9" s="20"/>
      <c r="F9" s="20"/>
      <c r="G9" s="20"/>
      <c r="H9" s="20"/>
      <c r="I9" s="20"/>
      <c r="J9" s="20"/>
      <c r="K9" s="20"/>
      <c r="L9" s="20"/>
      <c r="M9" s="20"/>
      <c r="N9" s="20"/>
      <c r="O9" s="20"/>
      <c r="P9" s="20"/>
      <c r="Q9" s="20"/>
      <c r="R9" s="20"/>
      <c r="S9" s="21"/>
    </row>
    <row r="10" spans="1:19" ht="13.5" thickBot="1" x14ac:dyDescent="0.35">
      <c r="A10" s="902"/>
      <c r="B10" s="89" t="s">
        <v>614</v>
      </c>
      <c r="C10" s="65"/>
      <c r="D10" s="22"/>
      <c r="E10" s="22"/>
      <c r="F10" s="22"/>
      <c r="G10" s="22"/>
      <c r="H10" s="22"/>
      <c r="I10" s="22"/>
      <c r="J10" s="22"/>
      <c r="K10" s="22"/>
      <c r="L10" s="22"/>
      <c r="M10" s="22"/>
      <c r="N10" s="22"/>
      <c r="O10" s="22"/>
      <c r="P10" s="22"/>
      <c r="Q10" s="22"/>
      <c r="R10" s="22"/>
      <c r="S10" s="23"/>
    </row>
    <row r="11" spans="1:19" x14ac:dyDescent="0.3">
      <c r="A11" s="903" t="str">
        <f>Cycles!A3</f>
        <v xml:space="preserve">Cycle 3 : Concevoir la partie commande des systèmes asservis afin de valider leurs performances. </v>
      </c>
      <c r="B11" s="90" t="s">
        <v>602</v>
      </c>
      <c r="C11" s="66"/>
      <c r="D11" s="24"/>
      <c r="E11" s="24"/>
      <c r="F11" s="24"/>
      <c r="G11" s="24"/>
      <c r="H11" s="24"/>
      <c r="I11" s="24"/>
      <c r="J11" s="24"/>
      <c r="K11" s="24" t="s">
        <v>615</v>
      </c>
      <c r="L11" s="24"/>
      <c r="M11" s="24"/>
      <c r="N11" s="24"/>
      <c r="O11" s="24"/>
      <c r="P11" s="24"/>
      <c r="Q11" s="24" t="s">
        <v>615</v>
      </c>
      <c r="R11" s="24"/>
      <c r="S11" s="25"/>
    </row>
    <row r="12" spans="1:19" x14ac:dyDescent="0.3">
      <c r="A12" s="904"/>
      <c r="B12" s="91" t="s">
        <v>612</v>
      </c>
      <c r="C12" s="67"/>
      <c r="D12" s="26"/>
      <c r="E12" s="26"/>
      <c r="F12" s="26"/>
      <c r="G12" s="26"/>
      <c r="H12" s="26"/>
      <c r="I12" s="26"/>
      <c r="J12" s="26"/>
      <c r="K12" s="26"/>
      <c r="L12" s="26"/>
      <c r="M12" s="26"/>
      <c r="N12" s="26"/>
      <c r="O12" s="26"/>
      <c r="P12" s="26"/>
      <c r="Q12" s="26"/>
      <c r="R12" s="26"/>
      <c r="S12" s="27"/>
    </row>
    <row r="13" spans="1:19" x14ac:dyDescent="0.3">
      <c r="A13" s="904"/>
      <c r="B13" s="91" t="s">
        <v>613</v>
      </c>
      <c r="C13" s="67"/>
      <c r="D13" s="26"/>
      <c r="E13" s="26"/>
      <c r="F13" s="26"/>
      <c r="G13" s="26"/>
      <c r="H13" s="26"/>
      <c r="I13" s="26"/>
      <c r="J13" s="26"/>
      <c r="K13" s="26"/>
      <c r="L13" s="26"/>
      <c r="M13" s="26"/>
      <c r="N13" s="26"/>
      <c r="O13" s="26"/>
      <c r="P13" s="26"/>
      <c r="Q13" s="26"/>
      <c r="R13" s="26"/>
      <c r="S13" s="27"/>
    </row>
    <row r="14" spans="1:19" ht="13.5" thickBot="1" x14ac:dyDescent="0.35">
      <c r="A14" s="905"/>
      <c r="B14" s="92" t="s">
        <v>614</v>
      </c>
      <c r="C14" s="68"/>
      <c r="D14" s="28"/>
      <c r="E14" s="28"/>
      <c r="F14" s="28"/>
      <c r="G14" s="28"/>
      <c r="H14" s="28"/>
      <c r="I14" s="28"/>
      <c r="J14" s="28"/>
      <c r="K14" s="28"/>
      <c r="L14" s="28"/>
      <c r="M14" s="28"/>
      <c r="N14" s="28"/>
      <c r="O14" s="28"/>
      <c r="P14" s="28"/>
      <c r="Q14" s="28"/>
      <c r="R14" s="28"/>
      <c r="S14" s="29"/>
    </row>
    <row r="15" spans="1:19" x14ac:dyDescent="0.3">
      <c r="A15" s="906" t="str">
        <f>Cycles!A4</f>
        <v>Cycle 4 : Modéliser le comportement des systèmes mécaniques dans le but d'établir une loi de comportement ou de déterminer des actions mécaniques en utilisant le PFD</v>
      </c>
      <c r="B15" s="93" t="s">
        <v>602</v>
      </c>
      <c r="C15" s="69"/>
      <c r="D15" s="30"/>
      <c r="E15" s="30"/>
      <c r="F15" s="30"/>
      <c r="G15" s="30"/>
      <c r="H15" s="30"/>
      <c r="I15" s="30" t="s">
        <v>615</v>
      </c>
      <c r="J15" s="30"/>
      <c r="K15" s="30" t="s">
        <v>615</v>
      </c>
      <c r="L15" s="30"/>
      <c r="M15" s="30"/>
      <c r="N15" s="30"/>
      <c r="O15" s="30"/>
      <c r="P15" s="30"/>
      <c r="Q15" s="30"/>
      <c r="R15" s="30"/>
      <c r="S15" s="31"/>
    </row>
    <row r="16" spans="1:19" x14ac:dyDescent="0.3">
      <c r="A16" s="907"/>
      <c r="B16" s="94" t="s">
        <v>612</v>
      </c>
      <c r="C16" s="70"/>
      <c r="D16" s="32"/>
      <c r="E16" s="32"/>
      <c r="F16" s="32"/>
      <c r="G16" s="32"/>
      <c r="H16" s="32"/>
      <c r="I16" s="32"/>
      <c r="J16" s="32"/>
      <c r="K16" s="32"/>
      <c r="L16" s="32"/>
      <c r="M16" s="32"/>
      <c r="N16" s="32"/>
      <c r="O16" s="32"/>
      <c r="P16" s="32"/>
      <c r="Q16" s="32"/>
      <c r="R16" s="32"/>
      <c r="S16" s="33"/>
    </row>
    <row r="17" spans="1:19" x14ac:dyDescent="0.3">
      <c r="A17" s="907"/>
      <c r="B17" s="94" t="s">
        <v>613</v>
      </c>
      <c r="C17" s="70"/>
      <c r="D17" s="32"/>
      <c r="E17" s="32"/>
      <c r="F17" s="32"/>
      <c r="G17" s="32"/>
      <c r="H17" s="32"/>
      <c r="I17" s="32"/>
      <c r="J17" s="32"/>
      <c r="K17" s="32"/>
      <c r="L17" s="32"/>
      <c r="M17" s="32"/>
      <c r="N17" s="32"/>
      <c r="O17" s="32"/>
      <c r="P17" s="32"/>
      <c r="Q17" s="32"/>
      <c r="R17" s="32"/>
      <c r="S17" s="33"/>
    </row>
    <row r="18" spans="1:19" ht="13.5" thickBot="1" x14ac:dyDescent="0.35">
      <c r="A18" s="908"/>
      <c r="B18" s="95" t="s">
        <v>614</v>
      </c>
      <c r="C18" s="71"/>
      <c r="D18" s="34"/>
      <c r="E18" s="34"/>
      <c r="F18" s="34"/>
      <c r="G18" s="34"/>
      <c r="H18" s="34"/>
      <c r="I18" s="34"/>
      <c r="J18" s="34"/>
      <c r="K18" s="34"/>
      <c r="L18" s="34"/>
      <c r="M18" s="34"/>
      <c r="N18" s="34"/>
      <c r="O18" s="34"/>
      <c r="P18" s="34"/>
      <c r="Q18" s="34"/>
      <c r="R18" s="34"/>
      <c r="S18" s="35"/>
    </row>
    <row r="19" spans="1:19" x14ac:dyDescent="0.3">
      <c r="A19" s="909" t="str">
        <f>Cycles!A5</f>
        <v>Cycle 5 : Modéliser le comportement des systèmes mécaniques dans le but d'établir une loi de comportement en utilisant les méthodes énergétiques.</v>
      </c>
      <c r="B19" s="96" t="s">
        <v>602</v>
      </c>
      <c r="C19" s="72"/>
      <c r="D19" s="36"/>
      <c r="E19" s="36"/>
      <c r="F19" s="36"/>
      <c r="G19" s="36"/>
      <c r="H19" s="36" t="s">
        <v>615</v>
      </c>
      <c r="I19" s="36" t="s">
        <v>615</v>
      </c>
      <c r="J19" s="36"/>
      <c r="K19" s="36" t="s">
        <v>615</v>
      </c>
      <c r="L19" s="36"/>
      <c r="M19" s="36"/>
      <c r="N19" s="36"/>
      <c r="O19" s="36"/>
      <c r="P19" s="36"/>
      <c r="Q19" s="36"/>
      <c r="R19" s="36"/>
      <c r="S19" s="37"/>
    </row>
    <row r="20" spans="1:19" x14ac:dyDescent="0.3">
      <c r="A20" s="910"/>
      <c r="B20" s="97" t="s">
        <v>612</v>
      </c>
      <c r="C20" s="73"/>
      <c r="D20" s="38"/>
      <c r="E20" s="38"/>
      <c r="F20" s="38"/>
      <c r="G20" s="38"/>
      <c r="H20" s="38"/>
      <c r="I20" s="38"/>
      <c r="J20" s="38"/>
      <c r="K20" s="38"/>
      <c r="L20" s="38"/>
      <c r="M20" s="38"/>
      <c r="N20" s="38"/>
      <c r="O20" s="38"/>
      <c r="P20" s="38"/>
      <c r="Q20" s="38"/>
      <c r="R20" s="38"/>
      <c r="S20" s="39"/>
    </row>
    <row r="21" spans="1:19" x14ac:dyDescent="0.3">
      <c r="A21" s="910"/>
      <c r="B21" s="97" t="s">
        <v>613</v>
      </c>
      <c r="C21" s="73"/>
      <c r="D21" s="38"/>
      <c r="E21" s="38"/>
      <c r="F21" s="38"/>
      <c r="G21" s="38"/>
      <c r="H21" s="38"/>
      <c r="I21" s="38"/>
      <c r="J21" s="38"/>
      <c r="K21" s="38"/>
      <c r="L21" s="38"/>
      <c r="M21" s="38"/>
      <c r="N21" s="38"/>
      <c r="O21" s="38"/>
      <c r="P21" s="38"/>
      <c r="Q21" s="38"/>
      <c r="R21" s="38"/>
      <c r="S21" s="39"/>
    </row>
    <row r="22" spans="1:19" ht="13.5" thickBot="1" x14ac:dyDescent="0.35">
      <c r="A22" s="911"/>
      <c r="B22" s="98" t="s">
        <v>614</v>
      </c>
      <c r="C22" s="74"/>
      <c r="D22" s="40"/>
      <c r="E22" s="40"/>
      <c r="F22" s="40"/>
      <c r="G22" s="40"/>
      <c r="H22" s="40"/>
      <c r="I22" s="40"/>
      <c r="J22" s="40"/>
      <c r="K22" s="40"/>
      <c r="L22" s="40"/>
      <c r="M22" s="40"/>
      <c r="N22" s="40"/>
      <c r="O22" s="40"/>
      <c r="P22" s="40"/>
      <c r="Q22" s="40"/>
      <c r="R22" s="40"/>
      <c r="S22" s="41"/>
    </row>
    <row r="23" spans="1:19" x14ac:dyDescent="0.3">
      <c r="A23" s="912" t="str">
        <f>Cycles!A6</f>
        <v>Cycle 6 : Démarches de résolution pour résoudre les problèmes de dynamiques ou d'énergétique.</v>
      </c>
      <c r="B23" s="99" t="s">
        <v>602</v>
      </c>
      <c r="C23" s="75"/>
      <c r="D23" s="42"/>
      <c r="E23" s="42"/>
      <c r="F23" s="42"/>
      <c r="G23" s="42"/>
      <c r="H23" s="42"/>
      <c r="I23" s="42"/>
      <c r="J23" s="42"/>
      <c r="K23" s="42" t="s">
        <v>615</v>
      </c>
      <c r="L23" s="42" t="s">
        <v>615</v>
      </c>
      <c r="M23" s="42"/>
      <c r="N23" s="42"/>
      <c r="O23" s="42"/>
      <c r="P23" s="42"/>
      <c r="Q23" s="42"/>
      <c r="R23" s="42"/>
      <c r="S23" s="43"/>
    </row>
    <row r="24" spans="1:19" x14ac:dyDescent="0.3">
      <c r="A24" s="913"/>
      <c r="B24" s="100" t="s">
        <v>612</v>
      </c>
      <c r="C24" s="76"/>
      <c r="D24" s="44"/>
      <c r="E24" s="44"/>
      <c r="F24" s="44"/>
      <c r="G24" s="44"/>
      <c r="H24" s="44"/>
      <c r="I24" s="44"/>
      <c r="J24" s="44"/>
      <c r="K24" s="44"/>
      <c r="L24" s="44"/>
      <c r="M24" s="44"/>
      <c r="N24" s="44"/>
      <c r="O24" s="44"/>
      <c r="P24" s="44"/>
      <c r="Q24" s="44"/>
      <c r="R24" s="44"/>
      <c r="S24" s="45"/>
    </row>
    <row r="25" spans="1:19" x14ac:dyDescent="0.3">
      <c r="A25" s="913"/>
      <c r="B25" s="100" t="s">
        <v>613</v>
      </c>
      <c r="C25" s="76"/>
      <c r="D25" s="44"/>
      <c r="E25" s="44"/>
      <c r="F25" s="44"/>
      <c r="G25" s="44"/>
      <c r="H25" s="44"/>
      <c r="I25" s="44"/>
      <c r="J25" s="44"/>
      <c r="K25" s="44"/>
      <c r="L25" s="44"/>
      <c r="M25" s="44"/>
      <c r="N25" s="44"/>
      <c r="O25" s="44"/>
      <c r="P25" s="44"/>
      <c r="Q25" s="44"/>
      <c r="R25" s="44"/>
      <c r="S25" s="45"/>
    </row>
    <row r="26" spans="1:19" ht="13.5" thickBot="1" x14ac:dyDescent="0.35">
      <c r="A26" s="914"/>
      <c r="B26" s="101" t="s">
        <v>614</v>
      </c>
      <c r="C26" s="77"/>
      <c r="D26" s="46"/>
      <c r="E26" s="46"/>
      <c r="F26" s="46"/>
      <c r="G26" s="46"/>
      <c r="H26" s="46"/>
      <c r="I26" s="46"/>
      <c r="J26" s="46"/>
      <c r="K26" s="46"/>
      <c r="L26" s="46"/>
      <c r="M26" s="46"/>
      <c r="N26" s="46"/>
      <c r="O26" s="46"/>
      <c r="P26" s="46"/>
      <c r="Q26" s="46"/>
      <c r="R26" s="46"/>
      <c r="S26" s="47"/>
    </row>
    <row r="27" spans="1:19" x14ac:dyDescent="0.3">
      <c r="A27" s="890" t="str">
        <f>Cycles!A7</f>
        <v>Cycle 7 : Modélisation des chaînes de solide dans le but de déterminer les contraintes géométriques dans un mécanisme.</v>
      </c>
      <c r="B27" s="102" t="s">
        <v>602</v>
      </c>
      <c r="C27" s="78"/>
      <c r="D27" s="48"/>
      <c r="E27" s="48"/>
      <c r="F27" s="48"/>
      <c r="G27" s="48"/>
      <c r="H27" s="48"/>
      <c r="I27" s="48" t="s">
        <v>615</v>
      </c>
      <c r="J27" s="48"/>
      <c r="K27" s="48"/>
      <c r="L27" s="48" t="s">
        <v>615</v>
      </c>
      <c r="M27" s="48"/>
      <c r="N27" s="48"/>
      <c r="O27" s="48"/>
      <c r="P27" s="48"/>
      <c r="Q27" s="48"/>
      <c r="R27" s="48"/>
      <c r="S27" s="49"/>
    </row>
    <row r="28" spans="1:19" x14ac:dyDescent="0.3">
      <c r="A28" s="891"/>
      <c r="B28" s="103" t="s">
        <v>612</v>
      </c>
      <c r="C28" s="79"/>
      <c r="D28" s="50"/>
      <c r="E28" s="50"/>
      <c r="F28" s="50"/>
      <c r="G28" s="50"/>
      <c r="H28" s="50"/>
      <c r="I28" s="50"/>
      <c r="J28" s="50"/>
      <c r="K28" s="50"/>
      <c r="L28" s="50"/>
      <c r="M28" s="50"/>
      <c r="N28" s="50"/>
      <c r="O28" s="50"/>
      <c r="P28" s="50"/>
      <c r="Q28" s="50"/>
      <c r="R28" s="50"/>
      <c r="S28" s="51"/>
    </row>
    <row r="29" spans="1:19" x14ac:dyDescent="0.3">
      <c r="A29" s="891"/>
      <c r="B29" s="103" t="s">
        <v>613</v>
      </c>
      <c r="C29" s="79"/>
      <c r="D29" s="50"/>
      <c r="E29" s="50"/>
      <c r="F29" s="50"/>
      <c r="G29" s="50"/>
      <c r="H29" s="50"/>
      <c r="I29" s="50"/>
      <c r="J29" s="50"/>
      <c r="K29" s="50"/>
      <c r="L29" s="50"/>
      <c r="M29" s="50"/>
      <c r="N29" s="50"/>
      <c r="O29" s="50"/>
      <c r="P29" s="50"/>
      <c r="Q29" s="50"/>
      <c r="R29" s="50"/>
      <c r="S29" s="51"/>
    </row>
    <row r="30" spans="1:19" ht="13.5" thickBot="1" x14ac:dyDescent="0.35">
      <c r="A30" s="892"/>
      <c r="B30" s="104" t="s">
        <v>614</v>
      </c>
      <c r="C30" s="80"/>
      <c r="D30" s="52"/>
      <c r="E30" s="52"/>
      <c r="F30" s="52"/>
      <c r="G30" s="52"/>
      <c r="H30" s="52"/>
      <c r="I30" s="52"/>
      <c r="J30" s="52"/>
      <c r="K30" s="52"/>
      <c r="L30" s="52"/>
      <c r="M30" s="52"/>
      <c r="N30" s="52"/>
      <c r="O30" s="52"/>
      <c r="P30" s="52"/>
      <c r="Q30" s="52"/>
      <c r="R30" s="52"/>
      <c r="S30" s="53"/>
    </row>
    <row r="31" spans="1:19" x14ac:dyDescent="0.3">
      <c r="A31" s="893" t="str">
        <f>Cycles!A8</f>
        <v>Cycle 8 : Analyse de la chaine d'information d'un système.</v>
      </c>
      <c r="B31" s="105" t="s">
        <v>602</v>
      </c>
      <c r="C31" s="81"/>
      <c r="D31" s="54"/>
      <c r="E31" s="54"/>
      <c r="F31" s="54"/>
      <c r="G31" s="54"/>
      <c r="H31" s="54"/>
      <c r="I31" s="54"/>
      <c r="J31" s="54"/>
      <c r="K31" s="54"/>
      <c r="L31" s="54"/>
      <c r="M31" s="54"/>
      <c r="N31" s="54"/>
      <c r="O31" s="54" t="s">
        <v>615</v>
      </c>
      <c r="P31" s="54" t="s">
        <v>615</v>
      </c>
      <c r="Q31" s="54"/>
      <c r="R31" s="54"/>
      <c r="S31" s="55"/>
    </row>
    <row r="32" spans="1:19" x14ac:dyDescent="0.3">
      <c r="A32" s="894"/>
      <c r="B32" s="106" t="s">
        <v>612</v>
      </c>
      <c r="C32" s="82"/>
      <c r="D32" s="56"/>
      <c r="E32" s="56"/>
      <c r="F32" s="56"/>
      <c r="G32" s="56"/>
      <c r="H32" s="56"/>
      <c r="I32" s="56"/>
      <c r="J32" s="56"/>
      <c r="K32" s="56"/>
      <c r="L32" s="56"/>
      <c r="M32" s="56"/>
      <c r="N32" s="56"/>
      <c r="O32" s="56"/>
      <c r="P32" s="56"/>
      <c r="Q32" s="56"/>
      <c r="R32" s="56"/>
      <c r="S32" s="57"/>
    </row>
    <row r="33" spans="1:19" x14ac:dyDescent="0.3">
      <c r="A33" s="894"/>
      <c r="B33" s="106" t="s">
        <v>613</v>
      </c>
      <c r="C33" s="82"/>
      <c r="D33" s="56"/>
      <c r="E33" s="56"/>
      <c r="F33" s="56"/>
      <c r="G33" s="56"/>
      <c r="H33" s="56"/>
      <c r="I33" s="56"/>
      <c r="J33" s="56"/>
      <c r="K33" s="56"/>
      <c r="L33" s="56"/>
      <c r="M33" s="56"/>
      <c r="N33" s="56"/>
      <c r="O33" s="56"/>
      <c r="P33" s="56"/>
      <c r="Q33" s="56"/>
      <c r="R33" s="56"/>
      <c r="S33" s="57"/>
    </row>
    <row r="34" spans="1:19" ht="13.5" thickBot="1" x14ac:dyDescent="0.35">
      <c r="A34" s="895"/>
      <c r="B34" s="107" t="s">
        <v>614</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915" t="s">
        <v>134</v>
      </c>
      <c r="C6" s="886" t="s">
        <v>80</v>
      </c>
      <c r="D6" s="2" t="s">
        <v>135</v>
      </c>
      <c r="E6" s="2" t="s">
        <v>125</v>
      </c>
      <c r="F6" s="883" t="s">
        <v>4</v>
      </c>
      <c r="H6" s="886" t="s">
        <v>5</v>
      </c>
    </row>
    <row r="7" spans="1:8" x14ac:dyDescent="0.35">
      <c r="B7" s="915"/>
      <c r="C7" s="886"/>
      <c r="D7" s="2" t="s">
        <v>136</v>
      </c>
      <c r="E7" s="2" t="s">
        <v>126</v>
      </c>
      <c r="F7" s="883"/>
      <c r="H7" s="886"/>
    </row>
    <row r="8" spans="1:8" x14ac:dyDescent="0.35">
      <c r="B8" s="915"/>
      <c r="C8" s="886"/>
      <c r="D8" s="2" t="s">
        <v>137</v>
      </c>
      <c r="E8" s="2" t="s">
        <v>127</v>
      </c>
      <c r="F8" s="883"/>
      <c r="H8" s="886"/>
    </row>
    <row r="9" spans="1:8" x14ac:dyDescent="0.35">
      <c r="B9" s="915"/>
      <c r="C9" s="886"/>
      <c r="D9" s="2" t="s">
        <v>138</v>
      </c>
      <c r="E9" s="2" t="s">
        <v>128</v>
      </c>
      <c r="F9" s="883"/>
      <c r="H9" s="886"/>
    </row>
    <row r="10" spans="1:8" x14ac:dyDescent="0.35">
      <c r="B10" s="915"/>
      <c r="C10" s="886"/>
      <c r="D10" s="2" t="s">
        <v>139</v>
      </c>
      <c r="E10" s="2" t="s">
        <v>129</v>
      </c>
      <c r="F10" s="883"/>
      <c r="H10" s="886"/>
    </row>
    <row r="11" spans="1:8" x14ac:dyDescent="0.35">
      <c r="B11" s="915"/>
      <c r="C11" s="886"/>
      <c r="D11" s="2" t="s">
        <v>140</v>
      </c>
      <c r="E11" s="2" t="s">
        <v>130</v>
      </c>
      <c r="F11" s="883"/>
      <c r="H11" s="886"/>
    </row>
    <row r="12" spans="1:8" x14ac:dyDescent="0.35">
      <c r="B12" s="915"/>
      <c r="C12" s="886"/>
      <c r="D12" s="2" t="s">
        <v>141</v>
      </c>
      <c r="E12" s="2" t="s">
        <v>131</v>
      </c>
      <c r="F12" s="883"/>
      <c r="H12" s="886"/>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883" t="s">
        <v>9</v>
      </c>
    </row>
    <row r="17" spans="1:8" x14ac:dyDescent="0.35">
      <c r="B17" s="3" t="s">
        <v>147</v>
      </c>
      <c r="C17" s="3" t="s">
        <v>143</v>
      </c>
      <c r="D17" s="2" t="str">
        <f>CONCATENATE(B17,".SF1")</f>
        <v>An2.C4.SF1</v>
      </c>
      <c r="E17" s="2" t="s">
        <v>144</v>
      </c>
      <c r="F17" s="883"/>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883" t="s">
        <v>4</v>
      </c>
      <c r="H21" s="1" t="s">
        <v>14</v>
      </c>
    </row>
    <row r="22" spans="1:8" x14ac:dyDescent="0.35">
      <c r="B22" s="3" t="s">
        <v>162</v>
      </c>
      <c r="C22" s="2" t="s">
        <v>159</v>
      </c>
      <c r="D22" s="2" t="s">
        <v>166</v>
      </c>
      <c r="E22" s="2" t="s">
        <v>151</v>
      </c>
      <c r="F22" s="883"/>
    </row>
    <row r="23" spans="1:8" x14ac:dyDescent="0.35">
      <c r="B23" s="3" t="s">
        <v>163</v>
      </c>
      <c r="C23" s="2" t="s">
        <v>156</v>
      </c>
      <c r="D23" s="2" t="s">
        <v>167</v>
      </c>
      <c r="E23" s="2" t="s">
        <v>152</v>
      </c>
      <c r="F23" s="883"/>
    </row>
    <row r="24" spans="1:8" ht="29" x14ac:dyDescent="0.35">
      <c r="B24" s="3" t="s">
        <v>164</v>
      </c>
      <c r="C24" s="2" t="s">
        <v>157</v>
      </c>
      <c r="D24" s="2" t="s">
        <v>168</v>
      </c>
      <c r="E24" s="2" t="s">
        <v>153</v>
      </c>
      <c r="F24" s="883"/>
    </row>
    <row r="25" spans="1:8" x14ac:dyDescent="0.35">
      <c r="B25" s="3" t="s">
        <v>172</v>
      </c>
      <c r="C25" s="2" t="s">
        <v>158</v>
      </c>
      <c r="D25" s="2" t="s">
        <v>169</v>
      </c>
      <c r="E25" s="2" t="s">
        <v>154</v>
      </c>
      <c r="F25" s="883"/>
    </row>
    <row r="26" spans="1:8" x14ac:dyDescent="0.35">
      <c r="D26" s="2" t="s">
        <v>170</v>
      </c>
      <c r="E26" s="2" t="s">
        <v>155</v>
      </c>
      <c r="F26" s="883"/>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883" t="s">
        <v>4</v>
      </c>
      <c r="H30" s="884" t="s">
        <v>15</v>
      </c>
    </row>
    <row r="31" spans="1:8" x14ac:dyDescent="0.35">
      <c r="B31" s="3" t="s">
        <v>184</v>
      </c>
      <c r="C31" s="3" t="s">
        <v>180</v>
      </c>
      <c r="D31" s="2" t="s">
        <v>207</v>
      </c>
      <c r="E31" s="2" t="s">
        <v>174</v>
      </c>
      <c r="F31" s="883"/>
      <c r="H31" s="884"/>
    </row>
    <row r="32" spans="1:8" ht="29" x14ac:dyDescent="0.35">
      <c r="B32" s="3" t="s">
        <v>185</v>
      </c>
      <c r="C32" s="3" t="s">
        <v>181</v>
      </c>
      <c r="D32" s="2" t="s">
        <v>208</v>
      </c>
      <c r="E32" s="2" t="s">
        <v>175</v>
      </c>
      <c r="F32" s="883"/>
      <c r="H32" s="884"/>
    </row>
    <row r="33" spans="1:8" ht="29" x14ac:dyDescent="0.35">
      <c r="D33" s="2" t="s">
        <v>209</v>
      </c>
      <c r="E33" s="2" t="s">
        <v>176</v>
      </c>
      <c r="F33" s="883"/>
      <c r="H33" s="884"/>
    </row>
    <row r="34" spans="1:8" x14ac:dyDescent="0.35">
      <c r="D34" s="2" t="s">
        <v>210</v>
      </c>
      <c r="E34" s="2" t="s">
        <v>177</v>
      </c>
      <c r="G34" s="883" t="s">
        <v>13</v>
      </c>
      <c r="H34" s="884"/>
    </row>
    <row r="35" spans="1:8" x14ac:dyDescent="0.35">
      <c r="D35" s="2" t="s">
        <v>211</v>
      </c>
      <c r="E35" s="2" t="s">
        <v>178</v>
      </c>
      <c r="G35" s="883"/>
      <c r="H35" s="884"/>
    </row>
    <row r="36" spans="1:8" x14ac:dyDescent="0.35">
      <c r="D36" s="2" t="s">
        <v>212</v>
      </c>
      <c r="E36" s="2" t="s">
        <v>179</v>
      </c>
      <c r="G36" s="883"/>
      <c r="H36" s="884"/>
    </row>
    <row r="37" spans="1:8" x14ac:dyDescent="0.35">
      <c r="B37" s="3" t="s">
        <v>194</v>
      </c>
      <c r="C37" s="8" t="s">
        <v>186</v>
      </c>
      <c r="D37" s="2" t="s">
        <v>213</v>
      </c>
      <c r="E37" s="2" t="s">
        <v>83</v>
      </c>
      <c r="F37" s="883" t="s">
        <v>9</v>
      </c>
      <c r="H37" s="884" t="s">
        <v>17</v>
      </c>
    </row>
    <row r="38" spans="1:8" x14ac:dyDescent="0.35">
      <c r="B38" s="3" t="s">
        <v>195</v>
      </c>
      <c r="C38" s="3" t="s">
        <v>187</v>
      </c>
      <c r="F38" s="883"/>
      <c r="H38" s="884"/>
    </row>
    <row r="39" spans="1:8" x14ac:dyDescent="0.35">
      <c r="B39" s="3" t="s">
        <v>196</v>
      </c>
      <c r="C39" s="3" t="s">
        <v>188</v>
      </c>
      <c r="F39" s="883"/>
      <c r="H39" s="884"/>
    </row>
    <row r="40" spans="1:8" x14ac:dyDescent="0.35">
      <c r="B40" s="3" t="s">
        <v>197</v>
      </c>
      <c r="C40" s="9" t="s">
        <v>189</v>
      </c>
      <c r="D40" s="3" t="s">
        <v>214</v>
      </c>
      <c r="E40" s="2" t="s">
        <v>84</v>
      </c>
      <c r="G40" s="883" t="s">
        <v>16</v>
      </c>
      <c r="H40" s="884"/>
    </row>
    <row r="41" spans="1:8" x14ac:dyDescent="0.35">
      <c r="B41" s="3" t="s">
        <v>198</v>
      </c>
      <c r="C41" s="2" t="s">
        <v>190</v>
      </c>
      <c r="D41" s="2"/>
      <c r="G41" s="883"/>
      <c r="H41" s="884"/>
    </row>
    <row r="42" spans="1:8" x14ac:dyDescent="0.35">
      <c r="B42" s="3" t="s">
        <v>199</v>
      </c>
      <c r="C42" s="2" t="s">
        <v>191</v>
      </c>
      <c r="D42" s="2"/>
      <c r="G42" s="883"/>
      <c r="H42" s="884"/>
    </row>
    <row r="43" spans="1:8" x14ac:dyDescent="0.35">
      <c r="B43" s="3" t="s">
        <v>200</v>
      </c>
      <c r="C43" s="2" t="s">
        <v>192</v>
      </c>
      <c r="D43" s="2"/>
      <c r="G43" s="883"/>
      <c r="H43" s="884"/>
    </row>
    <row r="44" spans="1:8" x14ac:dyDescent="0.35">
      <c r="B44" s="3" t="s">
        <v>201</v>
      </c>
      <c r="C44" s="3" t="s">
        <v>193</v>
      </c>
      <c r="D44" s="2"/>
      <c r="G44" s="883"/>
      <c r="H44" s="884"/>
    </row>
    <row r="46" spans="1:8" x14ac:dyDescent="0.35">
      <c r="A46" s="4" t="s">
        <v>18</v>
      </c>
      <c r="H46" t="s">
        <v>19</v>
      </c>
    </row>
    <row r="47" spans="1:8" x14ac:dyDescent="0.35">
      <c r="B47" s="3" t="s">
        <v>205</v>
      </c>
      <c r="C47" s="3" t="s">
        <v>20</v>
      </c>
      <c r="D47" s="3" t="s">
        <v>215</v>
      </c>
      <c r="E47" s="2" t="s">
        <v>202</v>
      </c>
      <c r="G47" s="883" t="s">
        <v>13</v>
      </c>
      <c r="H47" s="886" t="s">
        <v>542</v>
      </c>
    </row>
    <row r="48" spans="1:8" x14ac:dyDescent="0.35">
      <c r="D48" s="3" t="s">
        <v>216</v>
      </c>
      <c r="E48" s="2" t="s">
        <v>203</v>
      </c>
      <c r="G48" s="883"/>
      <c r="H48" s="886"/>
    </row>
    <row r="49" spans="1:8" x14ac:dyDescent="0.35">
      <c r="D49" s="3" t="s">
        <v>217</v>
      </c>
      <c r="E49" s="2" t="s">
        <v>204</v>
      </c>
      <c r="G49" s="883"/>
      <c r="H49" s="886"/>
    </row>
    <row r="50" spans="1:8" x14ac:dyDescent="0.35">
      <c r="B50" s="3" t="s">
        <v>218</v>
      </c>
      <c r="C50" s="3" t="s">
        <v>21</v>
      </c>
      <c r="D50" s="3" t="s">
        <v>222</v>
      </c>
      <c r="E50" s="2" t="s">
        <v>219</v>
      </c>
      <c r="G50" s="883" t="s">
        <v>13</v>
      </c>
    </row>
    <row r="51" spans="1:8" ht="29" x14ac:dyDescent="0.35">
      <c r="D51" s="3" t="s">
        <v>223</v>
      </c>
      <c r="E51" s="2" t="s">
        <v>220</v>
      </c>
      <c r="G51" s="883"/>
    </row>
    <row r="52" spans="1:8" ht="29" x14ac:dyDescent="0.35">
      <c r="D52" s="3" t="s">
        <v>224</v>
      </c>
      <c r="E52" s="2" t="s">
        <v>221</v>
      </c>
      <c r="G52" s="883"/>
    </row>
    <row r="53" spans="1:8" ht="29" x14ac:dyDescent="0.35">
      <c r="B53" s="3" t="s">
        <v>225</v>
      </c>
      <c r="C53" s="3" t="s">
        <v>85</v>
      </c>
      <c r="D53" s="3" t="s">
        <v>230</v>
      </c>
      <c r="E53" s="2" t="s">
        <v>226</v>
      </c>
      <c r="G53" s="883" t="s">
        <v>13</v>
      </c>
    </row>
    <row r="54" spans="1:8" x14ac:dyDescent="0.35">
      <c r="C54" s="2"/>
      <c r="D54" s="3" t="s">
        <v>231</v>
      </c>
      <c r="E54" s="2" t="s">
        <v>227</v>
      </c>
      <c r="G54" s="883"/>
    </row>
    <row r="55" spans="1:8" ht="29" x14ac:dyDescent="0.35">
      <c r="C55" s="2"/>
      <c r="D55" s="3" t="s">
        <v>232</v>
      </c>
      <c r="E55" s="2" t="s">
        <v>228</v>
      </c>
      <c r="G55" s="883"/>
    </row>
    <row r="56" spans="1:8" x14ac:dyDescent="0.35">
      <c r="C56" s="2"/>
      <c r="D56" s="3" t="s">
        <v>233</v>
      </c>
      <c r="E56" s="2" t="s">
        <v>229</v>
      </c>
      <c r="G56" s="883"/>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883" t="s">
        <v>16</v>
      </c>
      <c r="H69" s="887" t="s">
        <v>89</v>
      </c>
    </row>
    <row r="70" spans="1:8" x14ac:dyDescent="0.35">
      <c r="B70" s="3" t="s">
        <v>263</v>
      </c>
      <c r="C70" s="2" t="s">
        <v>254</v>
      </c>
      <c r="D70" s="2" t="s">
        <v>266</v>
      </c>
      <c r="E70" s="2" t="s">
        <v>258</v>
      </c>
      <c r="G70" s="883"/>
      <c r="H70" s="887"/>
    </row>
    <row r="71" spans="1:8" x14ac:dyDescent="0.35">
      <c r="B71" s="3" t="s">
        <v>264</v>
      </c>
      <c r="C71" s="2" t="s">
        <v>255</v>
      </c>
      <c r="D71" s="2" t="s">
        <v>267</v>
      </c>
      <c r="E71" s="2" t="s">
        <v>259</v>
      </c>
      <c r="G71" s="883"/>
      <c r="H71" s="887"/>
    </row>
    <row r="72" spans="1:8" ht="29" x14ac:dyDescent="0.35">
      <c r="C72" s="2"/>
      <c r="D72" s="2" t="s">
        <v>268</v>
      </c>
      <c r="E72" s="2" t="s">
        <v>260</v>
      </c>
      <c r="G72" s="883"/>
      <c r="H72" s="887"/>
    </row>
    <row r="73" spans="1:8" ht="29" x14ac:dyDescent="0.35">
      <c r="C73" s="2"/>
      <c r="D73" s="2" t="s">
        <v>269</v>
      </c>
      <c r="E73" s="2" t="s">
        <v>261</v>
      </c>
      <c r="G73" s="883"/>
      <c r="H73" s="887"/>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884" t="s">
        <v>32</v>
      </c>
    </row>
    <row r="79" spans="1:8" x14ac:dyDescent="0.35">
      <c r="C79" s="5"/>
      <c r="D79" s="2" t="s">
        <v>272</v>
      </c>
      <c r="E79" s="2" t="s">
        <v>252</v>
      </c>
      <c r="F79" s="883" t="s">
        <v>9</v>
      </c>
      <c r="H79" s="884"/>
    </row>
    <row r="80" spans="1:8" x14ac:dyDescent="0.35">
      <c r="C80" s="5"/>
      <c r="D80" s="2" t="s">
        <v>273</v>
      </c>
      <c r="E80" s="2" t="s">
        <v>253</v>
      </c>
      <c r="F80" s="883"/>
      <c r="H80" s="884"/>
    </row>
    <row r="81" spans="2:8" x14ac:dyDescent="0.35">
      <c r="C81" s="5"/>
      <c r="D81" s="2" t="s">
        <v>274</v>
      </c>
      <c r="E81" s="2" t="s">
        <v>249</v>
      </c>
      <c r="G81" s="883" t="s">
        <v>16</v>
      </c>
      <c r="H81" s="10"/>
    </row>
    <row r="82" spans="2:8" x14ac:dyDescent="0.35">
      <c r="C82" s="5"/>
      <c r="D82" s="2" t="s">
        <v>275</v>
      </c>
      <c r="E82" s="2" t="s">
        <v>250</v>
      </c>
      <c r="G82" s="883"/>
      <c r="H82" s="10"/>
    </row>
    <row r="83" spans="2:8" x14ac:dyDescent="0.35">
      <c r="C83" s="5"/>
      <c r="D83" s="2" t="s">
        <v>276</v>
      </c>
      <c r="E83" s="2" t="s">
        <v>251</v>
      </c>
      <c r="G83" s="883"/>
      <c r="H83" s="10"/>
    </row>
    <row r="85" spans="2:8" ht="29" x14ac:dyDescent="0.35">
      <c r="B85" s="3" t="s">
        <v>281</v>
      </c>
      <c r="C85" s="2" t="s">
        <v>280</v>
      </c>
      <c r="D85" s="2" t="s">
        <v>285</v>
      </c>
      <c r="E85" s="2" t="s">
        <v>91</v>
      </c>
      <c r="F85" s="883" t="s">
        <v>4</v>
      </c>
      <c r="H85" s="916" t="s">
        <v>92</v>
      </c>
    </row>
    <row r="86" spans="2:8" x14ac:dyDescent="0.35">
      <c r="B86" s="3" t="s">
        <v>282</v>
      </c>
      <c r="C86" s="2" t="s">
        <v>277</v>
      </c>
      <c r="D86" s="2"/>
      <c r="F86" s="883"/>
      <c r="H86" s="916"/>
    </row>
    <row r="87" spans="2:8" x14ac:dyDescent="0.35">
      <c r="B87" s="3" t="s">
        <v>283</v>
      </c>
      <c r="C87" s="2" t="s">
        <v>278</v>
      </c>
      <c r="D87" s="2"/>
      <c r="F87" s="883"/>
      <c r="H87" s="916"/>
    </row>
    <row r="88" spans="2:8" x14ac:dyDescent="0.35">
      <c r="B88" s="3" t="s">
        <v>284</v>
      </c>
      <c r="C88" s="2" t="s">
        <v>279</v>
      </c>
      <c r="D88" s="2"/>
      <c r="F88" s="883"/>
      <c r="H88" s="916"/>
    </row>
    <row r="90" spans="2:8" ht="72.5" x14ac:dyDescent="0.35">
      <c r="B90" s="3" t="s">
        <v>286</v>
      </c>
      <c r="C90" s="2" t="s">
        <v>33</v>
      </c>
      <c r="D90" s="2" t="s">
        <v>290</v>
      </c>
      <c r="E90" s="2" t="s">
        <v>34</v>
      </c>
      <c r="F90" s="6" t="s">
        <v>4</v>
      </c>
      <c r="H90" s="884" t="s">
        <v>36</v>
      </c>
    </row>
    <row r="91" spans="2:8" ht="43.5" x14ac:dyDescent="0.35">
      <c r="B91" s="3" t="s">
        <v>287</v>
      </c>
      <c r="C91" s="2" t="s">
        <v>93</v>
      </c>
      <c r="D91" s="2" t="s">
        <v>291</v>
      </c>
      <c r="E91" s="2" t="s">
        <v>288</v>
      </c>
      <c r="F91" s="883" t="s">
        <v>4</v>
      </c>
      <c r="H91" s="884"/>
    </row>
    <row r="92" spans="2:8" x14ac:dyDescent="0.35">
      <c r="C92" s="2"/>
      <c r="D92" s="2" t="s">
        <v>292</v>
      </c>
      <c r="E92" s="2" t="s">
        <v>289</v>
      </c>
      <c r="F92" s="883"/>
      <c r="H92" s="884"/>
    </row>
    <row r="93" spans="2:8" x14ac:dyDescent="0.35">
      <c r="B93" s="3" t="s">
        <v>293</v>
      </c>
      <c r="C93" s="2" t="s">
        <v>94</v>
      </c>
      <c r="D93" s="2" t="s">
        <v>295</v>
      </c>
      <c r="E93" s="2" t="s">
        <v>95</v>
      </c>
      <c r="G93" s="6" t="s">
        <v>16</v>
      </c>
      <c r="H93" s="884"/>
    </row>
    <row r="94" spans="2:8" ht="29" x14ac:dyDescent="0.35">
      <c r="B94" s="3" t="s">
        <v>294</v>
      </c>
      <c r="C94" s="2" t="s">
        <v>35</v>
      </c>
      <c r="D94" s="2" t="s">
        <v>296</v>
      </c>
      <c r="E94" s="2" t="s">
        <v>96</v>
      </c>
      <c r="F94" s="6" t="s">
        <v>4</v>
      </c>
      <c r="H94" s="884"/>
    </row>
    <row r="96" spans="2:8" ht="101.5" x14ac:dyDescent="0.35">
      <c r="B96" s="3" t="s">
        <v>300</v>
      </c>
      <c r="C96" s="2" t="s">
        <v>97</v>
      </c>
      <c r="D96" s="3" t="s">
        <v>301</v>
      </c>
      <c r="E96" s="2" t="s">
        <v>297</v>
      </c>
      <c r="F96" s="883" t="s">
        <v>4</v>
      </c>
      <c r="H96" s="1" t="s">
        <v>37</v>
      </c>
    </row>
    <row r="97" spans="2:8" x14ac:dyDescent="0.35">
      <c r="C97" s="2"/>
      <c r="D97" s="3" t="s">
        <v>302</v>
      </c>
      <c r="E97" s="2" t="s">
        <v>298</v>
      </c>
      <c r="F97" s="883"/>
    </row>
    <row r="98" spans="2:8" x14ac:dyDescent="0.35">
      <c r="D98" s="3" t="s">
        <v>303</v>
      </c>
      <c r="E98" s="2" t="s">
        <v>299</v>
      </c>
      <c r="F98" s="883"/>
    </row>
    <row r="99" spans="2:8" x14ac:dyDescent="0.35">
      <c r="B99" s="3" t="s">
        <v>304</v>
      </c>
      <c r="C99" s="2" t="s">
        <v>38</v>
      </c>
      <c r="D99" s="2" t="s">
        <v>305</v>
      </c>
      <c r="E99" s="2" t="s">
        <v>98</v>
      </c>
      <c r="F99" s="883" t="s">
        <v>9</v>
      </c>
    </row>
    <row r="100" spans="2:8" ht="29" x14ac:dyDescent="0.35">
      <c r="B100" s="3" t="s">
        <v>306</v>
      </c>
      <c r="C100" s="3" t="s">
        <v>39</v>
      </c>
      <c r="D100" s="3" t="s">
        <v>307</v>
      </c>
      <c r="E100" s="2" t="s">
        <v>99</v>
      </c>
      <c r="F100" s="883"/>
      <c r="H100" s="5" t="s">
        <v>100</v>
      </c>
    </row>
    <row r="101" spans="2:8" x14ac:dyDescent="0.35">
      <c r="B101" s="3" t="s">
        <v>314</v>
      </c>
      <c r="C101" s="3" t="s">
        <v>308</v>
      </c>
      <c r="G101" s="883" t="s">
        <v>16</v>
      </c>
      <c r="H101" s="886" t="s">
        <v>40</v>
      </c>
    </row>
    <row r="102" spans="2:8" x14ac:dyDescent="0.35">
      <c r="B102" s="3" t="s">
        <v>315</v>
      </c>
      <c r="C102" s="3" t="s">
        <v>309</v>
      </c>
      <c r="G102" s="883"/>
      <c r="H102" s="886"/>
    </row>
    <row r="103" spans="2:8" x14ac:dyDescent="0.35">
      <c r="B103" s="3" t="s">
        <v>316</v>
      </c>
      <c r="C103" s="3" t="s">
        <v>310</v>
      </c>
      <c r="G103" s="883"/>
      <c r="H103" s="5"/>
    </row>
    <row r="104" spans="2:8" x14ac:dyDescent="0.35">
      <c r="B104" s="3" t="s">
        <v>317</v>
      </c>
      <c r="C104" s="3" t="s">
        <v>311</v>
      </c>
      <c r="G104" s="883"/>
      <c r="H104" s="5"/>
    </row>
    <row r="105" spans="2:8" ht="29" x14ac:dyDescent="0.35">
      <c r="B105" s="3" t="s">
        <v>318</v>
      </c>
      <c r="C105" s="3" t="s">
        <v>312</v>
      </c>
      <c r="D105" s="3" t="str">
        <f>CONCATENATE(B105,".SF1")</f>
        <v>Mod2.C17.SF1</v>
      </c>
      <c r="E105" s="2" t="s">
        <v>320</v>
      </c>
      <c r="G105" s="883"/>
      <c r="H105" s="5"/>
    </row>
    <row r="106" spans="2:8" ht="29" x14ac:dyDescent="0.35">
      <c r="B106" s="3" t="s">
        <v>319</v>
      </c>
      <c r="C106" s="3" t="s">
        <v>313</v>
      </c>
      <c r="D106" s="3" t="str">
        <f>CONCATENATE(B106,".SF1")</f>
        <v>Mod2.C18.SF1</v>
      </c>
      <c r="E106" s="2" t="s">
        <v>321</v>
      </c>
      <c r="G106" s="883"/>
      <c r="H106" s="5"/>
    </row>
    <row r="107" spans="2:8" x14ac:dyDescent="0.35">
      <c r="H107" s="5"/>
    </row>
    <row r="108" spans="2:8" x14ac:dyDescent="0.35">
      <c r="B108" s="3" t="s">
        <v>328</v>
      </c>
      <c r="C108" s="3" t="s">
        <v>322</v>
      </c>
      <c r="D108" s="3" t="str">
        <f>CONCATENATE(B108,".SF1")</f>
        <v>Mod2.C19.SF1</v>
      </c>
      <c r="E108" s="2" t="s">
        <v>334</v>
      </c>
      <c r="F108" s="883" t="s">
        <v>9</v>
      </c>
      <c r="H108" s="5"/>
    </row>
    <row r="109" spans="2:8" x14ac:dyDescent="0.35">
      <c r="B109" s="3" t="s">
        <v>329</v>
      </c>
      <c r="C109" s="3" t="s">
        <v>323</v>
      </c>
      <c r="D109" s="3" t="s">
        <v>336</v>
      </c>
      <c r="E109" s="2" t="s">
        <v>335</v>
      </c>
      <c r="F109" s="883"/>
      <c r="H109" s="5"/>
    </row>
    <row r="110" spans="2:8" x14ac:dyDescent="0.35">
      <c r="B110" s="3" t="s">
        <v>330</v>
      </c>
      <c r="C110" s="3" t="s">
        <v>324</v>
      </c>
      <c r="F110" s="883"/>
      <c r="H110" s="5"/>
    </row>
    <row r="111" spans="2:8" x14ac:dyDescent="0.35">
      <c r="B111" s="3" t="s">
        <v>331</v>
      </c>
      <c r="C111" s="3" t="s">
        <v>325</v>
      </c>
      <c r="F111" s="883"/>
    </row>
    <row r="112" spans="2:8" x14ac:dyDescent="0.35">
      <c r="B112" s="3" t="s">
        <v>332</v>
      </c>
      <c r="C112" s="2" t="s">
        <v>326</v>
      </c>
      <c r="D112" s="2"/>
      <c r="F112" s="883"/>
    </row>
    <row r="113" spans="2:8" x14ac:dyDescent="0.35">
      <c r="B113" s="3" t="s">
        <v>333</v>
      </c>
      <c r="C113" s="3" t="s">
        <v>327</v>
      </c>
      <c r="F113" s="883"/>
    </row>
    <row r="114" spans="2:8" ht="29" x14ac:dyDescent="0.35">
      <c r="B114" s="3" t="s">
        <v>346</v>
      </c>
      <c r="C114" s="2" t="s">
        <v>337</v>
      </c>
      <c r="D114" s="3" t="s">
        <v>359</v>
      </c>
      <c r="E114" s="2" t="s">
        <v>355</v>
      </c>
      <c r="F114" s="883" t="s">
        <v>9</v>
      </c>
      <c r="H114" s="886" t="s">
        <v>101</v>
      </c>
    </row>
    <row r="115" spans="2:8" x14ac:dyDescent="0.35">
      <c r="B115" s="3" t="s">
        <v>347</v>
      </c>
      <c r="C115" s="2" t="s">
        <v>338</v>
      </c>
      <c r="D115" s="3" t="s">
        <v>360</v>
      </c>
      <c r="E115" s="2" t="s">
        <v>356</v>
      </c>
      <c r="F115" s="883"/>
      <c r="H115" s="886"/>
    </row>
    <row r="116" spans="2:8" ht="29" x14ac:dyDescent="0.35">
      <c r="B116" s="3" t="s">
        <v>348</v>
      </c>
      <c r="C116" s="2" t="s">
        <v>339</v>
      </c>
      <c r="D116" s="3" t="s">
        <v>361</v>
      </c>
      <c r="E116" s="2" t="s">
        <v>357</v>
      </c>
      <c r="F116" s="883"/>
      <c r="H116" s="886"/>
    </row>
    <row r="117" spans="2:8" x14ac:dyDescent="0.35">
      <c r="B117" s="3" t="s">
        <v>349</v>
      </c>
      <c r="C117" s="2" t="s">
        <v>340</v>
      </c>
      <c r="D117" s="3" t="s">
        <v>362</v>
      </c>
      <c r="E117" s="2" t="s">
        <v>358</v>
      </c>
      <c r="F117" s="883"/>
      <c r="H117" s="886"/>
    </row>
    <row r="118" spans="2:8" ht="29" x14ac:dyDescent="0.35">
      <c r="B118" s="3" t="s">
        <v>350</v>
      </c>
      <c r="C118" s="2" t="s">
        <v>341</v>
      </c>
      <c r="F118" s="883"/>
      <c r="H118" s="886"/>
    </row>
    <row r="119" spans="2:8" x14ac:dyDescent="0.35">
      <c r="B119" s="3" t="s">
        <v>351</v>
      </c>
      <c r="C119" s="2" t="s">
        <v>342</v>
      </c>
      <c r="F119" s="883"/>
      <c r="H119" s="886"/>
    </row>
    <row r="120" spans="2:8" x14ac:dyDescent="0.35">
      <c r="B120" s="3" t="s">
        <v>352</v>
      </c>
      <c r="C120" s="2" t="s">
        <v>343</v>
      </c>
      <c r="F120" s="883"/>
      <c r="H120" s="886"/>
    </row>
    <row r="121" spans="2:8" x14ac:dyDescent="0.35">
      <c r="B121" s="3" t="s">
        <v>353</v>
      </c>
      <c r="C121" s="2" t="s">
        <v>344</v>
      </c>
      <c r="F121" s="883"/>
      <c r="H121" s="886"/>
    </row>
    <row r="122" spans="2:8" x14ac:dyDescent="0.35">
      <c r="B122" s="3" t="s">
        <v>354</v>
      </c>
      <c r="C122" s="2" t="s">
        <v>345</v>
      </c>
      <c r="F122" s="883"/>
      <c r="H122" s="886"/>
    </row>
    <row r="123" spans="2:8" x14ac:dyDescent="0.35">
      <c r="B123" s="3" t="s">
        <v>372</v>
      </c>
      <c r="C123" s="3" t="s">
        <v>363</v>
      </c>
      <c r="D123" s="3" t="str">
        <f>CONCATENATE(B123,".SF1")</f>
        <v>Mod2.C34.SF1</v>
      </c>
      <c r="E123" s="2" t="s">
        <v>102</v>
      </c>
      <c r="F123" s="883"/>
      <c r="G123" s="883" t="s">
        <v>13</v>
      </c>
    </row>
    <row r="124" spans="2:8" x14ac:dyDescent="0.35">
      <c r="B124" s="3" t="s">
        <v>373</v>
      </c>
      <c r="C124" s="3" t="s">
        <v>364</v>
      </c>
      <c r="F124" s="883"/>
      <c r="G124" s="883"/>
    </row>
    <row r="125" spans="2:8" x14ac:dyDescent="0.35">
      <c r="B125" s="3" t="s">
        <v>374</v>
      </c>
      <c r="C125" s="3" t="s">
        <v>365</v>
      </c>
      <c r="F125" s="883"/>
      <c r="G125" s="883"/>
    </row>
    <row r="126" spans="2:8" x14ac:dyDescent="0.35">
      <c r="B126" s="3" t="s">
        <v>375</v>
      </c>
      <c r="C126" s="3" t="s">
        <v>366</v>
      </c>
      <c r="F126" s="883" t="s">
        <v>9</v>
      </c>
      <c r="H126" s="884" t="s">
        <v>41</v>
      </c>
    </row>
    <row r="127" spans="2:8" x14ac:dyDescent="0.35">
      <c r="B127" s="3" t="s">
        <v>376</v>
      </c>
      <c r="C127" s="3" t="s">
        <v>367</v>
      </c>
      <c r="D127" s="3" t="str">
        <f>CONCATENATE(B127,".SF1")</f>
        <v>Mod2.C38.SF1</v>
      </c>
      <c r="E127" s="2" t="s">
        <v>381</v>
      </c>
      <c r="F127" s="883"/>
      <c r="H127" s="884"/>
    </row>
    <row r="128" spans="2:8" x14ac:dyDescent="0.35">
      <c r="B128" s="3" t="s">
        <v>377</v>
      </c>
      <c r="C128" s="3" t="s">
        <v>368</v>
      </c>
      <c r="D128" s="3" t="s">
        <v>383</v>
      </c>
      <c r="E128" s="2" t="s">
        <v>382</v>
      </c>
      <c r="F128" s="883"/>
    </row>
    <row r="129" spans="1:8" x14ac:dyDescent="0.35">
      <c r="B129" s="3" t="s">
        <v>378</v>
      </c>
      <c r="C129" s="3" t="s">
        <v>369</v>
      </c>
      <c r="F129" s="883"/>
    </row>
    <row r="130" spans="1:8" x14ac:dyDescent="0.35">
      <c r="B130" s="3" t="s">
        <v>379</v>
      </c>
      <c r="C130" s="2" t="s">
        <v>370</v>
      </c>
      <c r="D130" s="2"/>
      <c r="F130" s="883"/>
    </row>
    <row r="131" spans="1:8" x14ac:dyDescent="0.35">
      <c r="B131" s="3" t="s">
        <v>380</v>
      </c>
      <c r="C131" s="3" t="s">
        <v>371</v>
      </c>
      <c r="F131" s="883"/>
    </row>
    <row r="132" spans="1:8" x14ac:dyDescent="0.35">
      <c r="B132" s="3" t="s">
        <v>386</v>
      </c>
      <c r="C132" s="2" t="s">
        <v>384</v>
      </c>
      <c r="D132" s="3" t="str">
        <f>CONCATENATE(B132,".SF1")</f>
        <v>Mod2.C43.SF1</v>
      </c>
      <c r="E132" s="2" t="s">
        <v>42</v>
      </c>
      <c r="F132" s="883" t="s">
        <v>9</v>
      </c>
    </row>
    <row r="133" spans="1:8" x14ac:dyDescent="0.35">
      <c r="B133" s="3" t="s">
        <v>387</v>
      </c>
      <c r="C133" s="3" t="s">
        <v>385</v>
      </c>
      <c r="F133" s="883"/>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883" t="s">
        <v>13</v>
      </c>
      <c r="H139" s="10"/>
    </row>
    <row r="140" spans="1:8" ht="29" x14ac:dyDescent="0.35">
      <c r="D140" s="3" t="s">
        <v>396</v>
      </c>
      <c r="E140" s="2" t="s">
        <v>394</v>
      </c>
      <c r="G140" s="883"/>
    </row>
    <row r="141" spans="1:8" x14ac:dyDescent="0.35">
      <c r="B141" s="3" t="s">
        <v>397</v>
      </c>
      <c r="C141" s="2" t="s">
        <v>107</v>
      </c>
      <c r="D141" s="3" t="str">
        <f>CONCATENATE(B141,".SF1")</f>
        <v>Mod3.C4.SF1</v>
      </c>
      <c r="E141" s="2" t="s">
        <v>393</v>
      </c>
      <c r="G141" s="883" t="s">
        <v>13</v>
      </c>
    </row>
    <row r="142" spans="1:8" ht="29" x14ac:dyDescent="0.35">
      <c r="D142" s="3" t="s">
        <v>398</v>
      </c>
      <c r="E142" s="2" t="s">
        <v>394</v>
      </c>
      <c r="G142" s="883"/>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883" t="s">
        <v>16</v>
      </c>
      <c r="H146" s="884" t="s">
        <v>48</v>
      </c>
    </row>
    <row r="147" spans="1:8" x14ac:dyDescent="0.35">
      <c r="B147" s="3" t="s">
        <v>405</v>
      </c>
      <c r="C147" s="3" t="s">
        <v>399</v>
      </c>
      <c r="D147" s="3" t="str">
        <f>CONCATENATE(B147,".SF1")</f>
        <v>Res1.C2.SF1</v>
      </c>
      <c r="E147" s="2" t="s">
        <v>402</v>
      </c>
      <c r="G147" s="883"/>
      <c r="H147" s="884"/>
    </row>
    <row r="148" spans="1:8" ht="29" x14ac:dyDescent="0.35">
      <c r="B148" s="3" t="s">
        <v>406</v>
      </c>
      <c r="C148" s="3" t="s">
        <v>400</v>
      </c>
      <c r="D148" s="3" t="str">
        <f>CONCATENATE(B148,".SF1")</f>
        <v>Res1.C3.SF1</v>
      </c>
      <c r="E148" s="2" t="s">
        <v>403</v>
      </c>
      <c r="G148" s="883"/>
      <c r="H148" s="884"/>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883" t="s">
        <v>4</v>
      </c>
      <c r="H152" s="884" t="s">
        <v>417</v>
      </c>
    </row>
    <row r="153" spans="1:8" x14ac:dyDescent="0.35">
      <c r="B153" s="3" t="s">
        <v>418</v>
      </c>
      <c r="C153" s="3" t="s">
        <v>412</v>
      </c>
      <c r="D153" s="3" t="s">
        <v>420</v>
      </c>
      <c r="E153" s="2" t="s">
        <v>415</v>
      </c>
      <c r="F153" s="883"/>
      <c r="H153" s="884"/>
    </row>
    <row r="154" spans="1:8" x14ac:dyDescent="0.35">
      <c r="B154" s="3" t="s">
        <v>419</v>
      </c>
      <c r="C154" s="2" t="s">
        <v>411</v>
      </c>
      <c r="D154" s="3" t="s">
        <v>421</v>
      </c>
      <c r="E154" s="2" t="s">
        <v>416</v>
      </c>
      <c r="F154" s="883"/>
      <c r="H154" s="884"/>
    </row>
    <row r="155" spans="1:8" x14ac:dyDescent="0.35">
      <c r="B155" s="3" t="s">
        <v>422</v>
      </c>
      <c r="C155" s="2" t="s">
        <v>437</v>
      </c>
      <c r="G155" s="883" t="s">
        <v>16</v>
      </c>
      <c r="H155" s="886" t="s">
        <v>430</v>
      </c>
    </row>
    <row r="156" spans="1:8" x14ac:dyDescent="0.35">
      <c r="B156" s="3" t="s">
        <v>423</v>
      </c>
      <c r="C156" s="2" t="s">
        <v>440</v>
      </c>
      <c r="D156" s="3" t="str">
        <f>CONCATENATE(B156,".SF1")</f>
        <v>Res2.C5.SF1</v>
      </c>
      <c r="E156" s="2" t="s">
        <v>427</v>
      </c>
      <c r="G156" s="883"/>
      <c r="H156" s="886"/>
    </row>
    <row r="157" spans="1:8" x14ac:dyDescent="0.35">
      <c r="B157" s="3" t="s">
        <v>424</v>
      </c>
      <c r="C157" s="2" t="s">
        <v>438</v>
      </c>
      <c r="D157" s="3" t="str">
        <f t="shared" ref="D157:D164" si="0">CONCATENATE(B157,".SF1")</f>
        <v>Res2.C6.SF1</v>
      </c>
      <c r="E157" s="2" t="s">
        <v>428</v>
      </c>
      <c r="G157" s="883"/>
      <c r="H157" s="886"/>
    </row>
    <row r="158" spans="1:8" x14ac:dyDescent="0.35">
      <c r="B158" s="3" t="s">
        <v>425</v>
      </c>
      <c r="C158" s="2" t="s">
        <v>439</v>
      </c>
      <c r="D158" s="3" t="str">
        <f t="shared" si="0"/>
        <v>Res2.C7.SF1</v>
      </c>
      <c r="E158" s="2" t="s">
        <v>429</v>
      </c>
      <c r="G158" s="883"/>
      <c r="H158" s="886"/>
    </row>
    <row r="159" spans="1:8" x14ac:dyDescent="0.35">
      <c r="B159" s="3" t="s">
        <v>426</v>
      </c>
      <c r="C159" s="2" t="s">
        <v>435</v>
      </c>
      <c r="D159" s="3" t="str">
        <f t="shared" si="0"/>
        <v>Res2.C8.SF1</v>
      </c>
      <c r="E159" s="2" t="s">
        <v>431</v>
      </c>
      <c r="F159" s="883" t="s">
        <v>4</v>
      </c>
      <c r="H159" s="10"/>
    </row>
    <row r="160" spans="1:8" x14ac:dyDescent="0.35">
      <c r="B160" s="3" t="s">
        <v>433</v>
      </c>
      <c r="C160" s="2" t="s">
        <v>436</v>
      </c>
      <c r="D160" s="3" t="str">
        <f t="shared" si="0"/>
        <v>Res2.C9.SF1</v>
      </c>
      <c r="E160" s="2" t="s">
        <v>432</v>
      </c>
      <c r="F160" s="883"/>
      <c r="H160" s="10"/>
    </row>
    <row r="161" spans="2:8" ht="29" x14ac:dyDescent="0.35">
      <c r="B161" s="3" t="s">
        <v>434</v>
      </c>
      <c r="C161" s="2" t="s">
        <v>441</v>
      </c>
      <c r="D161" s="3" t="str">
        <f t="shared" si="0"/>
        <v>Res2.C10.SF1</v>
      </c>
      <c r="E161" s="2" t="s">
        <v>444</v>
      </c>
      <c r="G161" s="884" t="s">
        <v>16</v>
      </c>
      <c r="H161" s="884" t="s">
        <v>446</v>
      </c>
    </row>
    <row r="162" spans="2:8" ht="29" x14ac:dyDescent="0.35">
      <c r="B162" s="3" t="s">
        <v>443</v>
      </c>
      <c r="C162" s="2" t="s">
        <v>442</v>
      </c>
      <c r="D162" s="3" t="str">
        <f t="shared" si="0"/>
        <v>Res2.C11.SF1</v>
      </c>
      <c r="E162" s="2" t="s">
        <v>445</v>
      </c>
      <c r="G162" s="884"/>
      <c r="H162" s="884"/>
    </row>
    <row r="164" spans="2:8" x14ac:dyDescent="0.35">
      <c r="B164" s="3" t="s">
        <v>455</v>
      </c>
      <c r="C164" s="2" t="s">
        <v>109</v>
      </c>
      <c r="D164" s="3" t="str">
        <f t="shared" si="0"/>
        <v>Res2.C12.SF1</v>
      </c>
      <c r="E164" s="2" t="s">
        <v>108</v>
      </c>
      <c r="F164" s="883" t="s">
        <v>9</v>
      </c>
      <c r="H164" s="884" t="s">
        <v>454</v>
      </c>
    </row>
    <row r="165" spans="2:8" x14ac:dyDescent="0.35">
      <c r="B165" s="3" t="s">
        <v>456</v>
      </c>
      <c r="C165" s="2" t="s">
        <v>447</v>
      </c>
      <c r="D165" s="2"/>
      <c r="F165" s="883"/>
      <c r="H165" s="884"/>
    </row>
    <row r="166" spans="2:8" ht="29" x14ac:dyDescent="0.35">
      <c r="B166" s="3" t="s">
        <v>457</v>
      </c>
      <c r="C166" s="2" t="s">
        <v>448</v>
      </c>
      <c r="D166" s="2"/>
      <c r="F166" s="883"/>
      <c r="H166" s="884"/>
    </row>
    <row r="167" spans="2:8" x14ac:dyDescent="0.35">
      <c r="B167" s="3" t="s">
        <v>458</v>
      </c>
      <c r="C167" s="2" t="s">
        <v>449</v>
      </c>
      <c r="D167" s="3" t="str">
        <f>CONCATENATE(B167,".SF1")</f>
        <v>Res2.C15.SF1</v>
      </c>
      <c r="E167" s="2" t="s">
        <v>452</v>
      </c>
      <c r="F167" s="883"/>
      <c r="H167" s="884"/>
    </row>
    <row r="168" spans="2:8" x14ac:dyDescent="0.35">
      <c r="B168" s="3" t="s">
        <v>459</v>
      </c>
      <c r="C168" s="3" t="s">
        <v>450</v>
      </c>
      <c r="D168" s="3" t="s">
        <v>467</v>
      </c>
      <c r="E168" s="2" t="s">
        <v>453</v>
      </c>
      <c r="F168" s="883"/>
      <c r="H168" s="884"/>
    </row>
    <row r="169" spans="2:8" x14ac:dyDescent="0.35">
      <c r="B169" s="3" t="s">
        <v>460</v>
      </c>
      <c r="C169" s="2" t="s">
        <v>451</v>
      </c>
      <c r="F169" s="883"/>
      <c r="H169" s="884"/>
    </row>
    <row r="170" spans="2:8" ht="29" x14ac:dyDescent="0.35">
      <c r="D170" s="3" t="s">
        <v>468</v>
      </c>
      <c r="E170" s="2" t="s">
        <v>110</v>
      </c>
      <c r="G170" s="6" t="s">
        <v>13</v>
      </c>
      <c r="H170" s="884"/>
    </row>
    <row r="171" spans="2:8" x14ac:dyDescent="0.35">
      <c r="C171" s="2"/>
      <c r="D171" s="2"/>
    </row>
    <row r="172" spans="2:8" x14ac:dyDescent="0.35">
      <c r="B172" s="3" t="s">
        <v>469</v>
      </c>
      <c r="C172" s="3" t="s">
        <v>461</v>
      </c>
      <c r="D172" s="3" t="str">
        <f>CONCATENATE(B172,".SF1")</f>
        <v>Res2.C18.SF1</v>
      </c>
      <c r="E172" s="2" t="s">
        <v>465</v>
      </c>
      <c r="F172" s="883" t="s">
        <v>9</v>
      </c>
      <c r="H172" s="885" t="s">
        <v>473</v>
      </c>
    </row>
    <row r="173" spans="2:8" x14ac:dyDescent="0.35">
      <c r="B173" s="3" t="s">
        <v>470</v>
      </c>
      <c r="C173" s="3" t="s">
        <v>462</v>
      </c>
      <c r="F173" s="883"/>
      <c r="H173" s="885"/>
    </row>
    <row r="174" spans="2:8" x14ac:dyDescent="0.35">
      <c r="B174" s="3" t="s">
        <v>471</v>
      </c>
      <c r="C174" s="5" t="s">
        <v>463</v>
      </c>
      <c r="D174" s="2"/>
      <c r="F174" s="883"/>
      <c r="H174" s="885"/>
    </row>
    <row r="175" spans="2:8" ht="29" x14ac:dyDescent="0.35">
      <c r="B175" s="3" t="s">
        <v>472</v>
      </c>
      <c r="C175" s="7" t="s">
        <v>464</v>
      </c>
      <c r="D175" s="3" t="str">
        <f>CONCATENATE(B175,".SF1")</f>
        <v>Res2.C21.SF1</v>
      </c>
      <c r="E175" s="2" t="s">
        <v>466</v>
      </c>
      <c r="F175" s="883"/>
      <c r="H175" s="885"/>
    </row>
    <row r="176" spans="2:8" ht="29" x14ac:dyDescent="0.35">
      <c r="B176" s="3" t="s">
        <v>476</v>
      </c>
      <c r="C176" s="3" t="s">
        <v>474</v>
      </c>
      <c r="D176" s="3" t="str">
        <f>CONCATENATE(B176,".SF1")</f>
        <v>Res2.C22.SF1</v>
      </c>
      <c r="E176" s="2" t="s">
        <v>478</v>
      </c>
      <c r="G176" s="883" t="s">
        <v>16</v>
      </c>
      <c r="H176" s="884" t="s">
        <v>51</v>
      </c>
    </row>
    <row r="177" spans="1:8" ht="29" x14ac:dyDescent="0.35">
      <c r="B177" s="3" t="s">
        <v>477</v>
      </c>
      <c r="C177" s="2" t="s">
        <v>475</v>
      </c>
      <c r="D177" s="2" t="s">
        <v>479</v>
      </c>
      <c r="E177" s="2" t="s">
        <v>111</v>
      </c>
      <c r="G177" s="883"/>
      <c r="H177" s="884"/>
    </row>
    <row r="178" spans="1:8" x14ac:dyDescent="0.35">
      <c r="B178" s="3" t="s">
        <v>482</v>
      </c>
      <c r="C178" s="3" t="s">
        <v>480</v>
      </c>
      <c r="G178" s="883" t="s">
        <v>13</v>
      </c>
    </row>
    <row r="179" spans="1:8" ht="29" x14ac:dyDescent="0.35">
      <c r="B179" s="3" t="s">
        <v>483</v>
      </c>
      <c r="C179" s="2" t="s">
        <v>481</v>
      </c>
      <c r="D179" s="3" t="str">
        <f>CONCATENATE(B179,".SF1")</f>
        <v>Res2.C25.SF1</v>
      </c>
      <c r="E179" s="2" t="s">
        <v>111</v>
      </c>
      <c r="G179" s="883"/>
    </row>
    <row r="181" spans="1:8" x14ac:dyDescent="0.35">
      <c r="A181" s="8" t="s">
        <v>52</v>
      </c>
      <c r="C181" s="2"/>
      <c r="D181" s="2"/>
    </row>
    <row r="182" spans="1:8" x14ac:dyDescent="0.35">
      <c r="B182" s="3" t="s">
        <v>484</v>
      </c>
      <c r="C182" s="3" t="s">
        <v>486</v>
      </c>
      <c r="D182" s="3" t="str">
        <f>CONCATENATE(B182,".SF1")</f>
        <v>Res3.C1.SF1</v>
      </c>
      <c r="E182" s="2" t="s">
        <v>112</v>
      </c>
      <c r="F182" s="6" t="s">
        <v>9</v>
      </c>
      <c r="H182" s="884" t="s">
        <v>55</v>
      </c>
    </row>
    <row r="183" spans="1:8" x14ac:dyDescent="0.35">
      <c r="B183" s="3" t="s">
        <v>485</v>
      </c>
      <c r="C183" s="3" t="s">
        <v>53</v>
      </c>
      <c r="D183" s="3" t="str">
        <f>CONCATENATE(B183,".SF1")</f>
        <v>Res3.C2.SF1</v>
      </c>
      <c r="E183" s="2" t="s">
        <v>54</v>
      </c>
      <c r="F183" s="6" t="s">
        <v>9</v>
      </c>
      <c r="H183" s="884"/>
    </row>
    <row r="184" spans="1:8" x14ac:dyDescent="0.35">
      <c r="B184" s="3" t="s">
        <v>489</v>
      </c>
      <c r="C184" s="2" t="s">
        <v>113</v>
      </c>
      <c r="D184" s="3" t="str">
        <f>CONCATENATE(B184,".SF1")</f>
        <v>Res3.C3.SF1</v>
      </c>
      <c r="E184" s="2" t="s">
        <v>487</v>
      </c>
      <c r="G184" s="883" t="s">
        <v>13</v>
      </c>
    </row>
    <row r="185" spans="1:8" x14ac:dyDescent="0.35">
      <c r="D185" s="3" t="s">
        <v>490</v>
      </c>
      <c r="E185" s="2" t="s">
        <v>488</v>
      </c>
      <c r="G185" s="883"/>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884" t="s">
        <v>493</v>
      </c>
    </row>
    <row r="189" spans="1:8" x14ac:dyDescent="0.35">
      <c r="B189" s="3" t="s">
        <v>495</v>
      </c>
      <c r="C189" s="3" t="s">
        <v>59</v>
      </c>
      <c r="D189" s="3" t="str">
        <f>CONCATENATE(B189,".SF1")</f>
        <v>Exp1.C2.SF1</v>
      </c>
      <c r="E189" s="2" t="s">
        <v>115</v>
      </c>
      <c r="F189" s="6" t="s">
        <v>4</v>
      </c>
      <c r="H189" s="884"/>
    </row>
    <row r="190" spans="1:8" x14ac:dyDescent="0.35">
      <c r="B190" s="3" t="s">
        <v>496</v>
      </c>
      <c r="C190" s="3" t="s">
        <v>60</v>
      </c>
      <c r="D190" s="3" t="str">
        <f>CONCATENATE(B190,".SF1")</f>
        <v>Exp1.C3.SF1</v>
      </c>
      <c r="E190" s="2" t="s">
        <v>491</v>
      </c>
      <c r="G190" s="883" t="s">
        <v>13</v>
      </c>
      <c r="H190" s="884"/>
    </row>
    <row r="191" spans="1:8" x14ac:dyDescent="0.35">
      <c r="C191" s="2"/>
      <c r="D191" s="2" t="s">
        <v>497</v>
      </c>
      <c r="E191" s="2" t="s">
        <v>492</v>
      </c>
      <c r="G191" s="883"/>
      <c r="H191" s="884"/>
    </row>
    <row r="193" spans="1:8" x14ac:dyDescent="0.35">
      <c r="A193" s="8" t="s">
        <v>61</v>
      </c>
    </row>
    <row r="194" spans="1:8" x14ac:dyDescent="0.35">
      <c r="B194" s="3" t="s">
        <v>504</v>
      </c>
      <c r="C194" s="2" t="s">
        <v>498</v>
      </c>
      <c r="D194" s="3" t="str">
        <f>CONCATENATE(B194,".SF1")</f>
        <v>Exp2.C1.SF1</v>
      </c>
      <c r="E194" s="2" t="s">
        <v>499</v>
      </c>
      <c r="F194" s="883" t="s">
        <v>9</v>
      </c>
    </row>
    <row r="195" spans="1:8" x14ac:dyDescent="0.35">
      <c r="D195" s="3" t="s">
        <v>506</v>
      </c>
      <c r="E195" s="2" t="s">
        <v>500</v>
      </c>
      <c r="F195" s="883"/>
    </row>
    <row r="196" spans="1:8" x14ac:dyDescent="0.35">
      <c r="B196" s="3" t="s">
        <v>505</v>
      </c>
      <c r="C196" s="3" t="s">
        <v>62</v>
      </c>
      <c r="D196" s="3" t="str">
        <f>CONCATENATE(B196,".SF1")</f>
        <v>Exp2.C2.SF1</v>
      </c>
      <c r="E196" s="2" t="s">
        <v>501</v>
      </c>
      <c r="G196" s="883" t="s">
        <v>13</v>
      </c>
    </row>
    <row r="197" spans="1:8" x14ac:dyDescent="0.35">
      <c r="D197" s="3" t="s">
        <v>507</v>
      </c>
      <c r="E197" s="2" t="s">
        <v>502</v>
      </c>
      <c r="G197" s="883"/>
    </row>
    <row r="198" spans="1:8" x14ac:dyDescent="0.35">
      <c r="D198" s="3" t="s">
        <v>508</v>
      </c>
      <c r="E198" s="2" t="s">
        <v>503</v>
      </c>
      <c r="G198" s="883"/>
    </row>
    <row r="199" spans="1:8" x14ac:dyDescent="0.35">
      <c r="A199" s="8"/>
      <c r="B199" s="3" t="s">
        <v>509</v>
      </c>
      <c r="C199" s="3" t="s">
        <v>510</v>
      </c>
      <c r="D199" s="3" t="str">
        <f>CONCATENATE(B199,".SF1")</f>
        <v>Exp2.C3.SF1</v>
      </c>
      <c r="E199" s="2" t="s">
        <v>514</v>
      </c>
      <c r="G199" s="883" t="s">
        <v>13</v>
      </c>
    </row>
    <row r="200" spans="1:8" x14ac:dyDescent="0.35">
      <c r="A200" s="8"/>
      <c r="B200" s="3" t="s">
        <v>516</v>
      </c>
      <c r="C200" s="3" t="s">
        <v>511</v>
      </c>
      <c r="G200" s="883"/>
      <c r="H200" s="1" t="s">
        <v>63</v>
      </c>
    </row>
    <row r="201" spans="1:8" x14ac:dyDescent="0.35">
      <c r="A201" s="8"/>
      <c r="B201" s="3" t="s">
        <v>517</v>
      </c>
      <c r="C201" s="3" t="s">
        <v>512</v>
      </c>
      <c r="G201" s="883"/>
    </row>
    <row r="202" spans="1:8" x14ac:dyDescent="0.35">
      <c r="A202" s="8"/>
      <c r="B202" s="3" t="s">
        <v>518</v>
      </c>
      <c r="C202" s="3" t="s">
        <v>513</v>
      </c>
      <c r="D202" s="3" t="str">
        <f>CONCATENATE(B202,".SF1")</f>
        <v>Exp2.C6.SF1</v>
      </c>
      <c r="E202" s="2" t="s">
        <v>515</v>
      </c>
      <c r="G202" s="883"/>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883" t="s">
        <v>13</v>
      </c>
    </row>
    <row r="207" spans="1:8" ht="29" x14ac:dyDescent="0.35">
      <c r="A207" s="8"/>
      <c r="B207" s="3" t="s">
        <v>527</v>
      </c>
      <c r="C207" s="3" t="s">
        <v>523</v>
      </c>
      <c r="D207" s="3" t="str">
        <f t="shared" si="1"/>
        <v>Exp3.C3.SF1</v>
      </c>
      <c r="E207" s="2" t="s">
        <v>525</v>
      </c>
      <c r="G207" s="883"/>
      <c r="H207" s="1" t="s">
        <v>65</v>
      </c>
    </row>
    <row r="208" spans="1:8" x14ac:dyDescent="0.35">
      <c r="B208" s="3" t="s">
        <v>532</v>
      </c>
      <c r="C208" s="2" t="s">
        <v>117</v>
      </c>
      <c r="D208" s="3" t="str">
        <f t="shared" si="1"/>
        <v>Exp3.C4.SF1</v>
      </c>
      <c r="E208" s="2" t="s">
        <v>491</v>
      </c>
      <c r="G208" s="883"/>
      <c r="H208"/>
    </row>
    <row r="209" spans="1:8" x14ac:dyDescent="0.35">
      <c r="B209" s="3" t="s">
        <v>533</v>
      </c>
      <c r="C209" s="3" t="s">
        <v>528</v>
      </c>
      <c r="D209" s="3" t="str">
        <f t="shared" si="1"/>
        <v>Exp3.C5.SF1</v>
      </c>
      <c r="E209" s="2" t="s">
        <v>530</v>
      </c>
      <c r="G209" s="883"/>
      <c r="H209"/>
    </row>
    <row r="210" spans="1:8" x14ac:dyDescent="0.35">
      <c r="B210" s="3" t="s">
        <v>534</v>
      </c>
      <c r="C210" s="2" t="s">
        <v>529</v>
      </c>
      <c r="D210" s="3" t="str">
        <f t="shared" si="1"/>
        <v>Exp3.C6.SF1</v>
      </c>
      <c r="E210" s="2" t="s">
        <v>531</v>
      </c>
      <c r="G210" s="883"/>
      <c r="H210"/>
    </row>
    <row r="211" spans="1:8" x14ac:dyDescent="0.35">
      <c r="B211" s="3" t="s">
        <v>539</v>
      </c>
      <c r="C211" s="3" t="s">
        <v>535</v>
      </c>
      <c r="D211" s="3" t="str">
        <f t="shared" si="1"/>
        <v>Exp3.C7.SF1</v>
      </c>
      <c r="E211" s="2" t="s">
        <v>537</v>
      </c>
      <c r="G211" s="883"/>
    </row>
    <row r="212" spans="1:8" ht="29" x14ac:dyDescent="0.35">
      <c r="B212" s="3" t="s">
        <v>540</v>
      </c>
      <c r="C212" s="3" t="s">
        <v>536</v>
      </c>
      <c r="D212" s="3" t="s">
        <v>541</v>
      </c>
      <c r="E212" s="2" t="s">
        <v>538</v>
      </c>
      <c r="G212" s="883"/>
    </row>
    <row r="213" spans="1:8" x14ac:dyDescent="0.35">
      <c r="B213" s="3" t="s">
        <v>547</v>
      </c>
      <c r="C213" s="2" t="s">
        <v>35</v>
      </c>
      <c r="D213" s="3" t="str">
        <f t="shared" si="1"/>
        <v>Exp3.C9.SF1</v>
      </c>
      <c r="E213" s="2" t="s">
        <v>66</v>
      </c>
      <c r="F213" s="6" t="s">
        <v>9</v>
      </c>
      <c r="H213" s="884" t="s">
        <v>67</v>
      </c>
    </row>
    <row r="214" spans="1:8" ht="29" x14ac:dyDescent="0.35">
      <c r="B214" s="3" t="s">
        <v>548</v>
      </c>
      <c r="C214" s="2" t="s">
        <v>543</v>
      </c>
      <c r="D214" s="3" t="str">
        <f t="shared" si="1"/>
        <v>Exp3.C10.SF1</v>
      </c>
      <c r="E214" s="2" t="s">
        <v>118</v>
      </c>
      <c r="F214" s="6" t="s">
        <v>4</v>
      </c>
      <c r="H214" s="884"/>
    </row>
    <row r="215" spans="1:8" ht="29" x14ac:dyDescent="0.35">
      <c r="B215" s="3" t="s">
        <v>549</v>
      </c>
      <c r="C215" s="2" t="s">
        <v>119</v>
      </c>
      <c r="D215" s="3" t="str">
        <f t="shared" si="1"/>
        <v>Exp3.C11.SF1</v>
      </c>
      <c r="E215" s="2" t="s">
        <v>544</v>
      </c>
      <c r="F215" s="883" t="s">
        <v>4</v>
      </c>
      <c r="H215" s="884" t="s">
        <v>546</v>
      </c>
    </row>
    <row r="216" spans="1:8" ht="29" x14ac:dyDescent="0.35">
      <c r="C216" s="2"/>
      <c r="D216" s="3" t="s">
        <v>550</v>
      </c>
      <c r="E216" s="2" t="s">
        <v>545</v>
      </c>
      <c r="F216" s="883"/>
      <c r="H216" s="884"/>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883" t="s">
        <v>9</v>
      </c>
      <c r="H220" s="884" t="s">
        <v>556</v>
      </c>
    </row>
    <row r="221" spans="1:8" x14ac:dyDescent="0.35">
      <c r="B221" s="3" t="s">
        <v>559</v>
      </c>
      <c r="C221" s="2" t="s">
        <v>384</v>
      </c>
      <c r="D221" s="2"/>
      <c r="F221" s="883"/>
      <c r="H221" s="884"/>
    </row>
    <row r="222" spans="1:8" x14ac:dyDescent="0.35">
      <c r="B222" s="3" t="s">
        <v>560</v>
      </c>
      <c r="C222" s="3" t="s">
        <v>555</v>
      </c>
      <c r="F222" s="883"/>
      <c r="H222" s="884"/>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883" t="s">
        <v>9</v>
      </c>
      <c r="H226" s="885" t="s">
        <v>566</v>
      </c>
    </row>
    <row r="227" spans="1:8" x14ac:dyDescent="0.35">
      <c r="D227" s="3" t="s">
        <v>568</v>
      </c>
      <c r="E227" s="2" t="s">
        <v>562</v>
      </c>
      <c r="F227" s="883"/>
      <c r="H227" s="885"/>
    </row>
    <row r="228" spans="1:8" x14ac:dyDescent="0.35">
      <c r="D228" s="3" t="s">
        <v>569</v>
      </c>
      <c r="E228" s="2" t="s">
        <v>563</v>
      </c>
      <c r="F228" s="883"/>
      <c r="H228" s="885"/>
    </row>
    <row r="229" spans="1:8" x14ac:dyDescent="0.35">
      <c r="C229" s="2"/>
      <c r="D229" s="3" t="s">
        <v>570</v>
      </c>
      <c r="E229" s="2" t="s">
        <v>564</v>
      </c>
      <c r="F229" s="883"/>
      <c r="H229" s="885"/>
    </row>
    <row r="230" spans="1:8" x14ac:dyDescent="0.35">
      <c r="D230" s="3" t="s">
        <v>571</v>
      </c>
      <c r="E230" s="2" t="s">
        <v>565</v>
      </c>
      <c r="F230" s="883"/>
      <c r="H230" s="885"/>
    </row>
    <row r="231" spans="1:8" x14ac:dyDescent="0.35">
      <c r="B231" s="3" t="s">
        <v>572</v>
      </c>
      <c r="C231" s="2" t="s">
        <v>124</v>
      </c>
      <c r="D231" s="3" t="str">
        <f>CONCATENATE(B231,".SF1")</f>
        <v>Com1.C2.SF1</v>
      </c>
      <c r="E231" s="2" t="s">
        <v>73</v>
      </c>
      <c r="G231" s="6" t="s">
        <v>13</v>
      </c>
      <c r="H231" s="885"/>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883" t="s">
        <v>9</v>
      </c>
      <c r="H235" s="884" t="s">
        <v>580</v>
      </c>
    </row>
    <row r="236" spans="1:8" x14ac:dyDescent="0.35">
      <c r="D236" s="3" t="s">
        <v>588</v>
      </c>
      <c r="E236" s="2" t="s">
        <v>577</v>
      </c>
      <c r="F236" s="883"/>
      <c r="H236" s="884"/>
    </row>
    <row r="237" spans="1:8" x14ac:dyDescent="0.35">
      <c r="D237" s="3" t="s">
        <v>589</v>
      </c>
      <c r="E237" s="2" t="s">
        <v>578</v>
      </c>
      <c r="F237" s="883"/>
      <c r="H237" s="884"/>
    </row>
    <row r="238" spans="1:8" x14ac:dyDescent="0.35">
      <c r="D238" s="3" t="s">
        <v>590</v>
      </c>
      <c r="E238" s="2" t="s">
        <v>579</v>
      </c>
      <c r="F238" s="883"/>
      <c r="H238" s="884"/>
    </row>
    <row r="239" spans="1:8" x14ac:dyDescent="0.35">
      <c r="B239" s="3" t="s">
        <v>586</v>
      </c>
      <c r="C239" s="3" t="s">
        <v>78</v>
      </c>
      <c r="D239" s="3" t="str">
        <f>CONCATENATE(B239,".SF1")</f>
        <v>Com2.C2.SF1</v>
      </c>
      <c r="E239" s="2" t="s">
        <v>581</v>
      </c>
      <c r="G239" s="883" t="s">
        <v>13</v>
      </c>
    </row>
    <row r="240" spans="1:8" x14ac:dyDescent="0.35">
      <c r="D240" s="3" t="s">
        <v>592</v>
      </c>
      <c r="E240" s="2" t="s">
        <v>582</v>
      </c>
      <c r="G240" s="883"/>
    </row>
    <row r="241" spans="1:8" x14ac:dyDescent="0.35">
      <c r="B241" s="3" t="s">
        <v>587</v>
      </c>
      <c r="C241" s="2" t="s">
        <v>583</v>
      </c>
      <c r="D241" s="3" t="str">
        <f>CONCATENATE(B241,".SF1")</f>
        <v>Com2.C3.SF1</v>
      </c>
      <c r="E241" s="2" t="s">
        <v>584</v>
      </c>
      <c r="F241" s="883" t="s">
        <v>9</v>
      </c>
      <c r="H241" s="884" t="s">
        <v>79</v>
      </c>
    </row>
    <row r="242" spans="1:8" ht="15" customHeight="1" x14ac:dyDescent="0.35">
      <c r="D242" s="3" t="s">
        <v>591</v>
      </c>
      <c r="E242" s="2" t="s">
        <v>585</v>
      </c>
      <c r="F242" s="883"/>
      <c r="H242" s="884"/>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Z50"/>
  <sheetViews>
    <sheetView topLeftCell="A8" zoomScale="80" zoomScaleNormal="80" workbookViewId="0">
      <selection activeCell="V21" sqref="V21:V24"/>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917" t="s">
        <v>675</v>
      </c>
      <c r="B1" s="883" t="s">
        <v>683</v>
      </c>
      <c r="C1" s="883" t="s">
        <v>678</v>
      </c>
      <c r="D1" s="6" t="s">
        <v>685</v>
      </c>
      <c r="E1" t="s">
        <v>760</v>
      </c>
      <c r="G1" s="917" t="s">
        <v>676</v>
      </c>
      <c r="H1" s="883" t="s">
        <v>701</v>
      </c>
      <c r="I1" s="883" t="s">
        <v>702</v>
      </c>
      <c r="J1" s="6" t="s">
        <v>707</v>
      </c>
      <c r="K1" t="s">
        <v>798</v>
      </c>
      <c r="M1" s="917" t="s">
        <v>677</v>
      </c>
      <c r="N1" s="883" t="s">
        <v>722</v>
      </c>
      <c r="O1" s="883" t="s">
        <v>724</v>
      </c>
      <c r="P1" s="6" t="s">
        <v>729</v>
      </c>
      <c r="Q1" t="s">
        <v>768</v>
      </c>
      <c r="U1" s="166" t="s">
        <v>744</v>
      </c>
      <c r="V1" s="167" t="s">
        <v>745</v>
      </c>
      <c r="W1" s="168" t="s">
        <v>746</v>
      </c>
    </row>
    <row r="2" spans="1:26" x14ac:dyDescent="0.35">
      <c r="A2" s="917"/>
      <c r="B2" s="883"/>
      <c r="C2" s="883"/>
      <c r="D2" s="6" t="s">
        <v>686</v>
      </c>
      <c r="E2" t="s">
        <v>762</v>
      </c>
      <c r="G2" s="917"/>
      <c r="H2" s="883"/>
      <c r="I2" s="883"/>
      <c r="J2" s="6" t="s">
        <v>708</v>
      </c>
      <c r="K2" t="s">
        <v>799</v>
      </c>
      <c r="M2" s="917"/>
      <c r="N2" s="883"/>
      <c r="O2" s="883"/>
      <c r="P2" s="6" t="s">
        <v>730</v>
      </c>
      <c r="Q2" t="s">
        <v>769</v>
      </c>
      <c r="S2" s="918" t="s">
        <v>747</v>
      </c>
      <c r="T2" s="175" t="s">
        <v>804</v>
      </c>
      <c r="U2" s="169" t="str">
        <f>E1</f>
        <v>De Maisonneuve Paul</v>
      </c>
      <c r="V2" s="161" t="str">
        <f>E2</f>
        <v>A1-2 - Hubert De Fraisse Lucas</v>
      </c>
      <c r="W2" s="162" t="str">
        <f>E3</f>
        <v>A1-3 - Itim Badis</v>
      </c>
      <c r="Z2" t="s">
        <v>761</v>
      </c>
    </row>
    <row r="3" spans="1:26" x14ac:dyDescent="0.35">
      <c r="A3" s="917"/>
      <c r="B3" s="883"/>
      <c r="C3" s="883"/>
      <c r="D3" s="6" t="s">
        <v>687</v>
      </c>
      <c r="E3" t="s">
        <v>763</v>
      </c>
      <c r="G3" s="917"/>
      <c r="H3" s="883"/>
      <c r="I3" s="883"/>
      <c r="J3" s="6" t="s">
        <v>709</v>
      </c>
      <c r="K3" t="s">
        <v>800</v>
      </c>
      <c r="M3" s="917"/>
      <c r="N3" s="883"/>
      <c r="O3" s="883"/>
      <c r="P3" s="6" t="s">
        <v>731</v>
      </c>
      <c r="Q3" t="s">
        <v>770</v>
      </c>
      <c r="S3" s="919"/>
      <c r="T3" s="176" t="s">
        <v>748</v>
      </c>
      <c r="U3" s="170" t="str">
        <f>E4</f>
        <v>A1-4 - Jacquier Corentin</v>
      </c>
      <c r="V3" s="159" t="str">
        <f>E5</f>
        <v>A1-5 - Jouve Simon</v>
      </c>
      <c r="W3" s="163" t="str">
        <f>E6</f>
        <v>A1-6 - Lucas Gabriel</v>
      </c>
      <c r="Z3" t="s">
        <v>762</v>
      </c>
    </row>
    <row r="4" spans="1:26" x14ac:dyDescent="0.35">
      <c r="A4" s="917"/>
      <c r="B4" s="883"/>
      <c r="C4" s="883" t="s">
        <v>679</v>
      </c>
      <c r="D4" s="6" t="s">
        <v>688</v>
      </c>
      <c r="E4" t="s">
        <v>764</v>
      </c>
      <c r="G4" s="917"/>
      <c r="H4" s="883"/>
      <c r="I4" s="883" t="s">
        <v>703</v>
      </c>
      <c r="J4" s="6" t="s">
        <v>710</v>
      </c>
      <c r="K4" t="s">
        <v>801</v>
      </c>
      <c r="M4" s="917"/>
      <c r="N4" s="883"/>
      <c r="O4" s="883" t="s">
        <v>725</v>
      </c>
      <c r="P4" s="6" t="s">
        <v>732</v>
      </c>
      <c r="Q4" t="s">
        <v>771</v>
      </c>
      <c r="S4" s="919"/>
      <c r="T4" s="176" t="s">
        <v>622</v>
      </c>
      <c r="U4" s="170" t="str">
        <f>E7</f>
        <v>C1-1 - Ramousse Benjamin</v>
      </c>
      <c r="V4" s="159" t="str">
        <f>E8</f>
        <v>C1-2 - Reymond Artus</v>
      </c>
      <c r="W4" s="163" t="str">
        <f>E9</f>
        <v>C1-3 - Salinas Maximilien</v>
      </c>
      <c r="Z4" t="s">
        <v>763</v>
      </c>
    </row>
    <row r="5" spans="1:26" x14ac:dyDescent="0.35">
      <c r="A5" s="917"/>
      <c r="B5" s="883"/>
      <c r="C5" s="883"/>
      <c r="D5" s="6" t="s">
        <v>689</v>
      </c>
      <c r="E5" t="s">
        <v>765</v>
      </c>
      <c r="G5" s="917"/>
      <c r="H5" s="883"/>
      <c r="I5" s="883"/>
      <c r="J5" s="6" t="s">
        <v>711</v>
      </c>
      <c r="K5" t="s">
        <v>802</v>
      </c>
      <c r="M5" s="917"/>
      <c r="N5" s="883"/>
      <c r="O5" s="883"/>
      <c r="P5" s="6" t="s">
        <v>733</v>
      </c>
      <c r="Q5" t="s">
        <v>772</v>
      </c>
      <c r="S5" s="919"/>
      <c r="T5" s="176" t="s">
        <v>805</v>
      </c>
      <c r="U5" s="170" t="str">
        <f>E10</f>
        <v>C1-4 - Smaïl Méziaine</v>
      </c>
      <c r="V5" s="159" t="str">
        <f>E11</f>
        <v>C1-5 - Sobetsky Nathan</v>
      </c>
      <c r="W5" s="163" t="str">
        <f>E12</f>
        <v>C1-6 - Tibi Benjamin</v>
      </c>
      <c r="Z5" t="s">
        <v>764</v>
      </c>
    </row>
    <row r="6" spans="1:26" ht="15" thickBot="1" x14ac:dyDescent="0.4">
      <c r="A6" s="917"/>
      <c r="B6" s="883"/>
      <c r="C6" s="883"/>
      <c r="D6" s="6" t="s">
        <v>690</v>
      </c>
      <c r="E6" t="s">
        <v>766</v>
      </c>
      <c r="G6" s="917"/>
      <c r="H6" s="883"/>
      <c r="I6" s="883"/>
      <c r="J6" s="6" t="s">
        <v>712</v>
      </c>
      <c r="K6" t="s">
        <v>803</v>
      </c>
      <c r="M6" s="917"/>
      <c r="N6" s="883"/>
      <c r="O6" s="883"/>
      <c r="P6" s="6" t="s">
        <v>734</v>
      </c>
      <c r="Q6" t="s">
        <v>773</v>
      </c>
      <c r="S6" s="919"/>
      <c r="T6" s="177" t="s">
        <v>759</v>
      </c>
      <c r="U6" s="171" t="str">
        <f>E13</f>
        <v>C1-7 - Vacher Axel</v>
      </c>
      <c r="V6" s="164" t="str">
        <f>E14</f>
        <v>C1-8 - Vincent Nicolas</v>
      </c>
      <c r="W6" s="165" t="str">
        <f>E15</f>
        <v>T15_3</v>
      </c>
      <c r="Z6" t="s">
        <v>765</v>
      </c>
    </row>
    <row r="7" spans="1:26" x14ac:dyDescent="0.35">
      <c r="A7" s="917"/>
      <c r="B7" s="883"/>
      <c r="C7" s="883" t="s">
        <v>680</v>
      </c>
      <c r="D7" s="6" t="s">
        <v>691</v>
      </c>
      <c r="E7" t="s">
        <v>775</v>
      </c>
      <c r="G7" s="917"/>
      <c r="H7" s="883"/>
      <c r="I7" s="883" t="s">
        <v>704</v>
      </c>
      <c r="J7" s="6" t="s">
        <v>713</v>
      </c>
      <c r="K7" t="s">
        <v>713</v>
      </c>
      <c r="M7" s="917"/>
      <c r="N7" s="883"/>
      <c r="O7" s="883" t="s">
        <v>726</v>
      </c>
      <c r="P7" s="6" t="s">
        <v>735</v>
      </c>
      <c r="Q7" t="s">
        <v>735</v>
      </c>
      <c r="S7" s="919"/>
      <c r="T7" s="181" t="s">
        <v>622</v>
      </c>
      <c r="U7" s="172" t="str">
        <f>K1</f>
        <v>C2-1 - Dubier Constance</v>
      </c>
      <c r="V7" s="173" t="str">
        <f>K2</f>
        <v>C2-2 - Dubosc De Pesquidoux Louis</v>
      </c>
      <c r="W7" s="174" t="str">
        <f>K3</f>
        <v>C2-3 - Dumont Alix</v>
      </c>
      <c r="Z7" t="s">
        <v>766</v>
      </c>
    </row>
    <row r="8" spans="1:26" x14ac:dyDescent="0.35">
      <c r="A8" s="917"/>
      <c r="B8" s="883"/>
      <c r="C8" s="883"/>
      <c r="D8" s="6" t="s">
        <v>692</v>
      </c>
      <c r="E8" t="s">
        <v>776</v>
      </c>
      <c r="G8" s="917"/>
      <c r="H8" s="883"/>
      <c r="I8" s="883"/>
      <c r="J8" s="6" t="s">
        <v>714</v>
      </c>
      <c r="K8" t="s">
        <v>714</v>
      </c>
      <c r="M8" s="917"/>
      <c r="N8" s="883"/>
      <c r="O8" s="883"/>
      <c r="P8" s="6" t="s">
        <v>736</v>
      </c>
      <c r="Q8" t="s">
        <v>736</v>
      </c>
      <c r="S8" s="919"/>
      <c r="T8" s="176" t="s">
        <v>805</v>
      </c>
      <c r="U8" s="170" t="str">
        <f>K4</f>
        <v>C2-4 - Garnier Quentin</v>
      </c>
      <c r="V8" s="159" t="str">
        <f>K5</f>
        <v>C2-5 - Gonon Quentin</v>
      </c>
      <c r="W8" s="163" t="str">
        <f>K6</f>
        <v>C2-6 - Groisne Nathan</v>
      </c>
      <c r="Z8" t="s">
        <v>767</v>
      </c>
    </row>
    <row r="9" spans="1:26" x14ac:dyDescent="0.35">
      <c r="A9" s="917"/>
      <c r="B9" s="883"/>
      <c r="C9" s="883"/>
      <c r="D9" s="6" t="s">
        <v>693</v>
      </c>
      <c r="E9" t="s">
        <v>777</v>
      </c>
      <c r="G9" s="917"/>
      <c r="H9" s="883"/>
      <c r="I9" s="883"/>
      <c r="J9" s="6" t="s">
        <v>715</v>
      </c>
      <c r="K9" t="s">
        <v>715</v>
      </c>
      <c r="M9" s="917"/>
      <c r="N9" s="883"/>
      <c r="O9" s="883"/>
      <c r="P9" s="6" t="s">
        <v>737</v>
      </c>
      <c r="Q9" t="s">
        <v>737</v>
      </c>
      <c r="S9" s="919"/>
      <c r="T9" s="176"/>
      <c r="U9" s="170" t="str">
        <f>K7</f>
        <v>T14_1</v>
      </c>
      <c r="V9" s="159" t="str">
        <f>K8</f>
        <v>T14_2</v>
      </c>
      <c r="W9" s="163" t="str">
        <f>K9</f>
        <v>T14_3</v>
      </c>
      <c r="Z9" t="s">
        <v>768</v>
      </c>
    </row>
    <row r="10" spans="1:26" x14ac:dyDescent="0.35">
      <c r="A10" s="917"/>
      <c r="B10" s="883" t="s">
        <v>684</v>
      </c>
      <c r="C10" s="883" t="s">
        <v>681</v>
      </c>
      <c r="D10" s="6" t="s">
        <v>694</v>
      </c>
      <c r="E10" t="s">
        <v>778</v>
      </c>
      <c r="G10" s="917"/>
      <c r="H10" s="883" t="s">
        <v>700</v>
      </c>
      <c r="I10" s="883" t="s">
        <v>705</v>
      </c>
      <c r="J10" s="6" t="s">
        <v>716</v>
      </c>
      <c r="K10" t="s">
        <v>784</v>
      </c>
      <c r="M10" s="917"/>
      <c r="N10" s="883" t="s">
        <v>723</v>
      </c>
      <c r="O10" s="883" t="s">
        <v>727</v>
      </c>
      <c r="P10" s="6" t="s">
        <v>738</v>
      </c>
      <c r="Q10" t="s">
        <v>791</v>
      </c>
      <c r="S10" s="919"/>
      <c r="T10" s="176" t="s">
        <v>804</v>
      </c>
      <c r="U10" s="170" t="str">
        <f>K10</f>
        <v>A2-1 - Acotto Jeffrey</v>
      </c>
      <c r="V10" s="159" t="str">
        <f>K11</f>
        <v>A2-2 - Barone Antoine</v>
      </c>
      <c r="W10" s="163" t="str">
        <f>K12</f>
        <v>A2-3 - Beaughon Antoine</v>
      </c>
      <c r="Z10" t="s">
        <v>769</v>
      </c>
    </row>
    <row r="11" spans="1:26" ht="15" thickBot="1" x14ac:dyDescent="0.4">
      <c r="A11" s="917"/>
      <c r="B11" s="883"/>
      <c r="C11" s="883"/>
      <c r="D11" s="6" t="s">
        <v>695</v>
      </c>
      <c r="E11" t="s">
        <v>779</v>
      </c>
      <c r="G11" s="917"/>
      <c r="H11" s="883"/>
      <c r="I11" s="883"/>
      <c r="J11" s="6" t="s">
        <v>717</v>
      </c>
      <c r="K11" t="s">
        <v>785</v>
      </c>
      <c r="M11" s="917"/>
      <c r="N11" s="883"/>
      <c r="O11" s="883"/>
      <c r="P11" s="6" t="s">
        <v>739</v>
      </c>
      <c r="Q11" t="s">
        <v>792</v>
      </c>
      <c r="S11" s="919"/>
      <c r="T11" s="180" t="s">
        <v>748</v>
      </c>
      <c r="U11" s="178" t="str">
        <f>K13</f>
        <v>A2-4 - Benyahia Oussama</v>
      </c>
      <c r="V11" s="160" t="str">
        <f>K14</f>
        <v>A2-5 - Bonnet Pierre</v>
      </c>
      <c r="W11" s="179" t="str">
        <f>K15</f>
        <v>A2-6 - Boyet Camille</v>
      </c>
      <c r="Z11" t="s">
        <v>770</v>
      </c>
    </row>
    <row r="12" spans="1:26" x14ac:dyDescent="0.35">
      <c r="A12" s="917"/>
      <c r="B12" s="883"/>
      <c r="C12" s="883"/>
      <c r="D12" s="6" t="s">
        <v>696</v>
      </c>
      <c r="E12" t="s">
        <v>780</v>
      </c>
      <c r="G12" s="917"/>
      <c r="H12" s="883"/>
      <c r="I12" s="883"/>
      <c r="J12" s="6" t="s">
        <v>718</v>
      </c>
      <c r="K12" t="s">
        <v>786</v>
      </c>
      <c r="M12" s="917"/>
      <c r="N12" s="883"/>
      <c r="O12" s="883"/>
      <c r="P12" s="6" t="s">
        <v>740</v>
      </c>
      <c r="Q12" t="s">
        <v>793</v>
      </c>
      <c r="S12" s="919"/>
      <c r="T12" s="175" t="s">
        <v>804</v>
      </c>
      <c r="U12" s="169" t="str">
        <f>Q1</f>
        <v>B1-1 - Marais Corentin</v>
      </c>
      <c r="V12" s="161" t="str">
        <f>Q2</f>
        <v>B1-2 - Mermet Louis</v>
      </c>
      <c r="W12" s="162" t="str">
        <f>Q3</f>
        <v>B1-3 - Metroun Corentin</v>
      </c>
      <c r="Z12" t="s">
        <v>771</v>
      </c>
    </row>
    <row r="13" spans="1:26" x14ac:dyDescent="0.35">
      <c r="A13" s="917"/>
      <c r="B13" s="883"/>
      <c r="C13" s="883" t="s">
        <v>682</v>
      </c>
      <c r="D13" s="6" t="s">
        <v>697</v>
      </c>
      <c r="E13" t="s">
        <v>781</v>
      </c>
      <c r="G13" s="917"/>
      <c r="H13" s="883"/>
      <c r="I13" s="883" t="s">
        <v>706</v>
      </c>
      <c r="J13" s="6" t="s">
        <v>719</v>
      </c>
      <c r="K13" t="s">
        <v>787</v>
      </c>
      <c r="M13" s="917"/>
      <c r="N13" s="883"/>
      <c r="O13" s="883" t="s">
        <v>728</v>
      </c>
      <c r="P13" s="6" t="s">
        <v>741</v>
      </c>
      <c r="Q13" t="s">
        <v>794</v>
      </c>
      <c r="S13" s="919"/>
      <c r="T13" s="176" t="s">
        <v>748</v>
      </c>
      <c r="U13" s="170" t="str">
        <f>Q4</f>
        <v>B1-4 - Noherie Adrien</v>
      </c>
      <c r="V13" s="159" t="str">
        <f>Q5</f>
        <v>B1-5 - Poncet Steve</v>
      </c>
      <c r="W13" s="163" t="str">
        <f>Q6</f>
        <v>B1-6 - Prouteau Maxime</v>
      </c>
      <c r="Z13" t="s">
        <v>772</v>
      </c>
    </row>
    <row r="14" spans="1:26" x14ac:dyDescent="0.35">
      <c r="A14" s="917"/>
      <c r="B14" s="883"/>
      <c r="C14" s="883"/>
      <c r="D14" s="6" t="s">
        <v>698</v>
      </c>
      <c r="E14" t="s">
        <v>782</v>
      </c>
      <c r="G14" s="917"/>
      <c r="H14" s="883"/>
      <c r="I14" s="883"/>
      <c r="J14" s="6" t="s">
        <v>720</v>
      </c>
      <c r="K14" t="s">
        <v>788</v>
      </c>
      <c r="M14" s="917"/>
      <c r="N14" s="883"/>
      <c r="O14" s="883"/>
      <c r="P14" s="6" t="s">
        <v>742</v>
      </c>
      <c r="Q14" t="s">
        <v>795</v>
      </c>
      <c r="S14" s="919"/>
      <c r="T14" s="176"/>
      <c r="U14" s="170" t="str">
        <f>Q7</f>
        <v>T11_1</v>
      </c>
      <c r="V14" s="159" t="str">
        <f>Q8</f>
        <v>T11_2</v>
      </c>
      <c r="W14" s="163" t="str">
        <f>Q9</f>
        <v>T11_3</v>
      </c>
      <c r="Z14" t="s">
        <v>773</v>
      </c>
    </row>
    <row r="15" spans="1:26" x14ac:dyDescent="0.35">
      <c r="A15" s="917"/>
      <c r="B15" s="883"/>
      <c r="C15" s="883"/>
      <c r="D15" s="6" t="s">
        <v>699</v>
      </c>
      <c r="E15" t="s">
        <v>699</v>
      </c>
      <c r="G15" s="917"/>
      <c r="H15" s="883"/>
      <c r="I15" s="883"/>
      <c r="J15" s="6" t="s">
        <v>721</v>
      </c>
      <c r="K15" t="s">
        <v>789</v>
      </c>
      <c r="M15" s="917"/>
      <c r="N15" s="883"/>
      <c r="O15" s="883"/>
      <c r="P15" s="6" t="s">
        <v>743</v>
      </c>
      <c r="Q15" t="s">
        <v>796</v>
      </c>
      <c r="S15" s="919"/>
      <c r="T15" s="176" t="s">
        <v>622</v>
      </c>
      <c r="U15" s="170" t="str">
        <f>Q10</f>
        <v>B2-1 - Bruyère Quentin</v>
      </c>
      <c r="V15" s="159" t="str">
        <f>Q11</f>
        <v>B2-2 - Castets Baptiste</v>
      </c>
      <c r="W15" s="163" t="str">
        <f>Q12</f>
        <v>B2-3 - Caule Pierre-Alain</v>
      </c>
      <c r="Z15" t="s">
        <v>774</v>
      </c>
    </row>
    <row r="16" spans="1:26" ht="15" thickBot="1" x14ac:dyDescent="0.4">
      <c r="S16" s="920"/>
      <c r="T16" s="177" t="s">
        <v>805</v>
      </c>
      <c r="U16" s="171" t="str">
        <f>Q13</f>
        <v>B2-4 - Chavet Julie</v>
      </c>
      <c r="V16" s="164" t="str">
        <f>Q14</f>
        <v>B2-5 - Chollat-Namy Lucas</v>
      </c>
      <c r="W16" s="165" t="str">
        <f>Q15</f>
        <v>B2-6 - Desroches Clement</v>
      </c>
      <c r="Z16" t="s">
        <v>775</v>
      </c>
    </row>
    <row r="17" spans="3:26" ht="15" thickBot="1" x14ac:dyDescent="0.4">
      <c r="Z17" t="s">
        <v>776</v>
      </c>
    </row>
    <row r="18" spans="3:26" ht="15.75" customHeight="1" thickBot="1" x14ac:dyDescent="0.4">
      <c r="U18" s="166" t="s">
        <v>744</v>
      </c>
      <c r="V18" s="167" t="s">
        <v>745</v>
      </c>
      <c r="W18" s="168" t="s">
        <v>746</v>
      </c>
      <c r="Z18" t="s">
        <v>777</v>
      </c>
    </row>
    <row r="19" spans="3:26" ht="15" customHeight="1" x14ac:dyDescent="0.35">
      <c r="C19" t="s">
        <v>623</v>
      </c>
      <c r="E19" t="s">
        <v>624</v>
      </c>
      <c r="S19" s="918"/>
      <c r="T19" s="175" t="s">
        <v>748</v>
      </c>
      <c r="U19" s="169" t="str">
        <f>W2</f>
        <v>A1-3 - Itim Badis</v>
      </c>
      <c r="V19" s="161" t="str">
        <f>U2</f>
        <v>De Maisonneuve Paul</v>
      </c>
      <c r="W19" s="162" t="str">
        <f>V2</f>
        <v>A1-2 - Hubert De Fraisse Lucas</v>
      </c>
      <c r="Z19" t="s">
        <v>778</v>
      </c>
    </row>
    <row r="20" spans="3:26" x14ac:dyDescent="0.35">
      <c r="C20" t="s">
        <v>624</v>
      </c>
      <c r="E20" t="s">
        <v>623</v>
      </c>
      <c r="S20" s="919"/>
      <c r="T20" s="176" t="s">
        <v>804</v>
      </c>
      <c r="U20" s="170" t="str">
        <f t="shared" ref="U20:U33" si="0">W3</f>
        <v>A1-6 - Lucas Gabriel</v>
      </c>
      <c r="V20" s="159" t="str">
        <f t="shared" ref="V20:W33" si="1">U3</f>
        <v>A1-4 - Jacquier Corentin</v>
      </c>
      <c r="W20" s="163" t="str">
        <f t="shared" si="1"/>
        <v>A1-5 - Jouve Simon</v>
      </c>
      <c r="Z20" t="s">
        <v>779</v>
      </c>
    </row>
    <row r="21" spans="3:26" x14ac:dyDescent="0.35">
      <c r="C21" t="s">
        <v>622</v>
      </c>
      <c r="E21" t="s">
        <v>805</v>
      </c>
      <c r="S21" s="919"/>
      <c r="T21" s="176" t="s">
        <v>805</v>
      </c>
      <c r="U21" s="170" t="str">
        <f t="shared" si="0"/>
        <v>C1-3 - Salinas Maximilien</v>
      </c>
      <c r="V21" s="159" t="str">
        <f t="shared" si="1"/>
        <v>C1-1 - Ramousse Benjamin</v>
      </c>
      <c r="W21" s="163" t="str">
        <f t="shared" si="1"/>
        <v>C1-2 - Reymond Artus</v>
      </c>
      <c r="Z21" t="s">
        <v>780</v>
      </c>
    </row>
    <row r="22" spans="3:26" x14ac:dyDescent="0.35">
      <c r="C22" t="s">
        <v>805</v>
      </c>
      <c r="E22" t="s">
        <v>625</v>
      </c>
      <c r="S22" s="919"/>
      <c r="T22" s="176" t="s">
        <v>625</v>
      </c>
      <c r="U22" s="170" t="str">
        <f t="shared" si="0"/>
        <v>C1-6 - Tibi Benjamin</v>
      </c>
      <c r="V22" s="159" t="str">
        <f t="shared" si="1"/>
        <v>C1-4 - Smaïl Méziaine</v>
      </c>
      <c r="W22" s="163" t="str">
        <f t="shared" si="1"/>
        <v>C1-5 - Sobetsky Nathan</v>
      </c>
      <c r="Z22" t="s">
        <v>781</v>
      </c>
    </row>
    <row r="23" spans="3:26" ht="15" thickBot="1" x14ac:dyDescent="0.4">
      <c r="C23" t="s">
        <v>750</v>
      </c>
      <c r="E23" t="s">
        <v>624</v>
      </c>
      <c r="S23" s="919"/>
      <c r="T23" s="177" t="s">
        <v>748</v>
      </c>
      <c r="U23" s="171" t="str">
        <f t="shared" si="0"/>
        <v>T15_3</v>
      </c>
      <c r="V23" s="164" t="str">
        <f t="shared" si="1"/>
        <v>C1-7 - Vacher Axel</v>
      </c>
      <c r="W23" s="165" t="str">
        <f t="shared" si="1"/>
        <v>C1-8 - Vincent Nicolas</v>
      </c>
      <c r="Z23" t="s">
        <v>782</v>
      </c>
    </row>
    <row r="24" spans="3:26" x14ac:dyDescent="0.35">
      <c r="S24" s="919"/>
      <c r="T24" s="181" t="s">
        <v>805</v>
      </c>
      <c r="U24" s="172" t="str">
        <f t="shared" si="0"/>
        <v>C2-3 - Dumont Alix</v>
      </c>
      <c r="V24" s="173" t="str">
        <f t="shared" si="1"/>
        <v>C2-1 - Dubier Constance</v>
      </c>
      <c r="W24" s="174" t="str">
        <f t="shared" si="1"/>
        <v>C2-2 - Dubosc De Pesquidoux Louis</v>
      </c>
      <c r="Z24" t="s">
        <v>783</v>
      </c>
    </row>
    <row r="25" spans="3:26" x14ac:dyDescent="0.35">
      <c r="S25" s="919"/>
      <c r="T25" s="176" t="s">
        <v>625</v>
      </c>
      <c r="U25" s="170" t="str">
        <f t="shared" si="0"/>
        <v>C2-6 - Groisne Nathan</v>
      </c>
      <c r="V25" s="159" t="str">
        <f t="shared" si="1"/>
        <v>C2-4 - Garnier Quentin</v>
      </c>
      <c r="W25" s="163" t="str">
        <f t="shared" si="1"/>
        <v>C2-5 - Gonon Quentin</v>
      </c>
      <c r="Z25" t="s">
        <v>784</v>
      </c>
    </row>
    <row r="26" spans="3:26" x14ac:dyDescent="0.35">
      <c r="P26" t="s">
        <v>805</v>
      </c>
      <c r="S26" s="919"/>
      <c r="T26" s="176"/>
      <c r="U26" s="170" t="str">
        <f t="shared" si="0"/>
        <v>T14_3</v>
      </c>
      <c r="V26" s="159" t="str">
        <f t="shared" si="1"/>
        <v>T14_1</v>
      </c>
      <c r="W26" s="163" t="str">
        <f t="shared" si="1"/>
        <v>T14_2</v>
      </c>
      <c r="Z26" t="s">
        <v>785</v>
      </c>
    </row>
    <row r="27" spans="3:26" x14ac:dyDescent="0.35">
      <c r="P27" t="s">
        <v>625</v>
      </c>
      <c r="S27" s="919"/>
      <c r="T27" s="176" t="s">
        <v>748</v>
      </c>
      <c r="U27" s="170" t="str">
        <f t="shared" si="0"/>
        <v>A2-3 - Beaughon Antoine</v>
      </c>
      <c r="V27" s="159" t="str">
        <f t="shared" si="1"/>
        <v>A2-1 - Acotto Jeffrey</v>
      </c>
      <c r="W27" s="163" t="str">
        <f t="shared" si="1"/>
        <v>A2-2 - Barone Antoine</v>
      </c>
      <c r="Z27" t="s">
        <v>786</v>
      </c>
    </row>
    <row r="28" spans="3:26" ht="15" thickBot="1" x14ac:dyDescent="0.4">
      <c r="P28" t="s">
        <v>626</v>
      </c>
      <c r="S28" s="919"/>
      <c r="T28" s="180" t="s">
        <v>804</v>
      </c>
      <c r="U28" s="178" t="str">
        <f t="shared" si="0"/>
        <v>A2-6 - Boyet Camille</v>
      </c>
      <c r="V28" s="160" t="str">
        <f t="shared" si="1"/>
        <v>A2-4 - Benyahia Oussama</v>
      </c>
      <c r="W28" s="179" t="str">
        <f t="shared" si="1"/>
        <v>A2-5 - Bonnet Pierre</v>
      </c>
      <c r="Z28" t="s">
        <v>787</v>
      </c>
    </row>
    <row r="29" spans="3:26" x14ac:dyDescent="0.35">
      <c r="P29" t="s">
        <v>628</v>
      </c>
      <c r="S29" s="919"/>
      <c r="T29" s="175" t="s">
        <v>748</v>
      </c>
      <c r="U29" s="169" t="str">
        <f t="shared" si="0"/>
        <v>B1-3 - Metroun Corentin</v>
      </c>
      <c r="V29" s="161" t="str">
        <f t="shared" si="1"/>
        <v>B1-1 - Marais Corentin</v>
      </c>
      <c r="W29" s="162" t="str">
        <f t="shared" si="1"/>
        <v>B1-2 - Mermet Louis</v>
      </c>
      <c r="Z29" t="s">
        <v>788</v>
      </c>
    </row>
    <row r="30" spans="3:26" x14ac:dyDescent="0.35">
      <c r="S30" s="919"/>
      <c r="T30" s="176" t="s">
        <v>804</v>
      </c>
      <c r="U30" s="170" t="str">
        <f t="shared" si="0"/>
        <v>B1-6 - Prouteau Maxime</v>
      </c>
      <c r="V30" s="159" t="str">
        <f t="shared" si="1"/>
        <v>B1-4 - Noherie Adrien</v>
      </c>
      <c r="W30" s="163" t="str">
        <f t="shared" si="1"/>
        <v>B1-5 - Poncet Steve</v>
      </c>
      <c r="Z30" t="s">
        <v>789</v>
      </c>
    </row>
    <row r="31" spans="3:26" x14ac:dyDescent="0.35">
      <c r="S31" s="919"/>
      <c r="T31" s="176"/>
      <c r="U31" s="170" t="str">
        <f t="shared" si="0"/>
        <v>T11_3</v>
      </c>
      <c r="V31" s="159" t="str">
        <f t="shared" si="1"/>
        <v>T11_1</v>
      </c>
      <c r="W31" s="163" t="str">
        <f t="shared" si="1"/>
        <v>T11_2</v>
      </c>
      <c r="Z31" t="s">
        <v>790</v>
      </c>
    </row>
    <row r="32" spans="3:26" x14ac:dyDescent="0.35">
      <c r="S32" s="919"/>
      <c r="T32" s="176" t="s">
        <v>805</v>
      </c>
      <c r="U32" s="170" t="str">
        <f t="shared" si="0"/>
        <v>B2-3 - Caule Pierre-Alain</v>
      </c>
      <c r="V32" s="159" t="str">
        <f t="shared" si="1"/>
        <v>B2-1 - Bruyère Quentin</v>
      </c>
      <c r="W32" s="163" t="str">
        <f t="shared" si="1"/>
        <v>B2-2 - Castets Baptiste</v>
      </c>
      <c r="Z32" t="s">
        <v>791</v>
      </c>
    </row>
    <row r="33" spans="17:26" ht="15" thickBot="1" x14ac:dyDescent="0.4">
      <c r="S33" s="920"/>
      <c r="T33" s="177" t="s">
        <v>625</v>
      </c>
      <c r="U33" s="171" t="str">
        <f t="shared" si="0"/>
        <v>B2-6 - Desroches Clement</v>
      </c>
      <c r="V33" s="164" t="str">
        <f t="shared" si="1"/>
        <v>B2-4 - Chavet Julie</v>
      </c>
      <c r="W33" s="165" t="str">
        <f t="shared" si="1"/>
        <v>B2-5 - Chollat-Namy Lucas</v>
      </c>
      <c r="Z33" t="s">
        <v>792</v>
      </c>
    </row>
    <row r="34" spans="17:26" ht="15" thickBot="1" x14ac:dyDescent="0.4">
      <c r="Z34" t="s">
        <v>793</v>
      </c>
    </row>
    <row r="35" spans="17:26" ht="15" thickBot="1" x14ac:dyDescent="0.4">
      <c r="U35" s="166" t="s">
        <v>744</v>
      </c>
      <c r="V35" s="167" t="s">
        <v>745</v>
      </c>
      <c r="W35" s="168" t="s">
        <v>746</v>
      </c>
      <c r="Z35" t="s">
        <v>794</v>
      </c>
    </row>
    <row r="36" spans="17:26" x14ac:dyDescent="0.35">
      <c r="S36" s="918"/>
      <c r="T36" s="175" t="s">
        <v>805</v>
      </c>
      <c r="U36" s="169" t="str">
        <f>W19</f>
        <v>A1-2 - Hubert De Fraisse Lucas</v>
      </c>
      <c r="V36" s="161" t="str">
        <f t="shared" ref="V36:W50" si="2">U19</f>
        <v>A1-3 - Itim Badis</v>
      </c>
      <c r="W36" s="162" t="str">
        <f t="shared" si="2"/>
        <v>De Maisonneuve Paul</v>
      </c>
      <c r="Z36" t="s">
        <v>795</v>
      </c>
    </row>
    <row r="37" spans="17:26" x14ac:dyDescent="0.35">
      <c r="S37" s="919"/>
      <c r="T37" s="176" t="s">
        <v>628</v>
      </c>
      <c r="U37" s="170" t="str">
        <f t="shared" ref="U37:U50" si="3">W20</f>
        <v>A1-5 - Jouve Simon</v>
      </c>
      <c r="V37" s="159" t="str">
        <f t="shared" si="2"/>
        <v>A1-6 - Lucas Gabriel</v>
      </c>
      <c r="W37" s="163" t="str">
        <f t="shared" si="2"/>
        <v>A1-4 - Jacquier Corentin</v>
      </c>
      <c r="Z37" t="s">
        <v>796</v>
      </c>
    </row>
    <row r="38" spans="17:26" x14ac:dyDescent="0.35">
      <c r="Q38" t="s">
        <v>806</v>
      </c>
      <c r="S38" s="919"/>
      <c r="T38" s="176" t="s">
        <v>625</v>
      </c>
      <c r="U38" s="170" t="str">
        <f t="shared" si="3"/>
        <v>C1-2 - Reymond Artus</v>
      </c>
      <c r="V38" s="159" t="str">
        <f t="shared" si="2"/>
        <v>C1-3 - Salinas Maximilien</v>
      </c>
      <c r="W38" s="163" t="str">
        <f t="shared" si="2"/>
        <v>C1-1 - Ramousse Benjamin</v>
      </c>
      <c r="Z38" t="s">
        <v>797</v>
      </c>
    </row>
    <row r="39" spans="17:26" x14ac:dyDescent="0.35">
      <c r="Q39" t="s">
        <v>806</v>
      </c>
      <c r="R39" t="s">
        <v>808</v>
      </c>
      <c r="S39" s="919"/>
      <c r="T39" s="176" t="s">
        <v>626</v>
      </c>
      <c r="U39" s="170" t="str">
        <f t="shared" si="3"/>
        <v>C1-5 - Sobetsky Nathan</v>
      </c>
      <c r="V39" s="159" t="str">
        <f t="shared" si="2"/>
        <v>C1-6 - Tibi Benjamin</v>
      </c>
      <c r="W39" s="163" t="str">
        <f t="shared" si="2"/>
        <v>C1-4 - Smaïl Méziaine</v>
      </c>
      <c r="Z39" t="s">
        <v>798</v>
      </c>
    </row>
    <row r="40" spans="17:26" ht="15" thickBot="1" x14ac:dyDescent="0.4">
      <c r="S40" s="919"/>
      <c r="T40" s="177"/>
      <c r="U40" s="171" t="str">
        <f t="shared" si="3"/>
        <v>C1-8 - Vincent Nicolas</v>
      </c>
      <c r="V40" s="164" t="str">
        <f t="shared" si="2"/>
        <v>T15_3</v>
      </c>
      <c r="W40" s="165" t="str">
        <f t="shared" si="2"/>
        <v>C1-7 - Vacher Axel</v>
      </c>
      <c r="Z40" t="s">
        <v>799</v>
      </c>
    </row>
    <row r="41" spans="17:26" x14ac:dyDescent="0.35">
      <c r="Q41" t="s">
        <v>806</v>
      </c>
      <c r="S41" s="919"/>
      <c r="T41" s="181" t="s">
        <v>625</v>
      </c>
      <c r="U41" s="172" t="str">
        <f t="shared" si="3"/>
        <v>C2-2 - Dubosc De Pesquidoux Louis</v>
      </c>
      <c r="V41" s="173" t="str">
        <f t="shared" si="2"/>
        <v>C2-3 - Dumont Alix</v>
      </c>
      <c r="W41" s="174" t="str">
        <f t="shared" si="2"/>
        <v>C2-1 - Dubier Constance</v>
      </c>
      <c r="Z41" t="s">
        <v>800</v>
      </c>
    </row>
    <row r="42" spans="17:26" x14ac:dyDescent="0.35">
      <c r="Q42" t="s">
        <v>806</v>
      </c>
      <c r="R42" t="s">
        <v>808</v>
      </c>
      <c r="S42" s="919"/>
      <c r="T42" s="176" t="s">
        <v>626</v>
      </c>
      <c r="U42" s="170" t="str">
        <f t="shared" si="3"/>
        <v>C2-5 - Gonon Quentin</v>
      </c>
      <c r="V42" s="159" t="str">
        <f t="shared" si="2"/>
        <v>C2-6 - Groisne Nathan</v>
      </c>
      <c r="W42" s="163" t="str">
        <f t="shared" si="2"/>
        <v>C2-4 - Garnier Quentin</v>
      </c>
      <c r="Z42" t="s">
        <v>801</v>
      </c>
    </row>
    <row r="43" spans="17:26" x14ac:dyDescent="0.35">
      <c r="S43" s="919"/>
      <c r="T43" s="176"/>
      <c r="U43" s="170" t="str">
        <f t="shared" si="3"/>
        <v>T14_2</v>
      </c>
      <c r="V43" s="159" t="str">
        <f t="shared" si="2"/>
        <v>T14_3</v>
      </c>
      <c r="W43" s="163" t="str">
        <f t="shared" si="2"/>
        <v>T14_1</v>
      </c>
      <c r="Z43" t="s">
        <v>802</v>
      </c>
    </row>
    <row r="44" spans="17:26" x14ac:dyDescent="0.35">
      <c r="S44" s="919"/>
      <c r="T44" s="176" t="s">
        <v>805</v>
      </c>
      <c r="U44" s="170" t="str">
        <f t="shared" si="3"/>
        <v>A2-2 - Barone Antoine</v>
      </c>
      <c r="V44" s="159" t="str">
        <f t="shared" si="2"/>
        <v>A2-3 - Beaughon Antoine</v>
      </c>
      <c r="W44" s="163" t="str">
        <f t="shared" si="2"/>
        <v>A2-1 - Acotto Jeffrey</v>
      </c>
      <c r="Z44" t="s">
        <v>803</v>
      </c>
    </row>
    <row r="45" spans="17:26" ht="15" thickBot="1" x14ac:dyDescent="0.4">
      <c r="S45" s="919"/>
      <c r="T45" s="180" t="s">
        <v>628</v>
      </c>
      <c r="U45" s="178" t="str">
        <f t="shared" si="3"/>
        <v>A2-5 - Bonnet Pierre</v>
      </c>
      <c r="V45" s="160" t="str">
        <f t="shared" si="2"/>
        <v>A2-6 - Boyet Camille</v>
      </c>
      <c r="W45" s="179" t="str">
        <f t="shared" si="2"/>
        <v>A2-4 - Benyahia Oussama</v>
      </c>
    </row>
    <row r="46" spans="17:26" x14ac:dyDescent="0.35">
      <c r="S46" s="919"/>
      <c r="T46" s="175" t="s">
        <v>805</v>
      </c>
      <c r="U46" s="169" t="str">
        <f t="shared" si="3"/>
        <v>B1-2 - Mermet Louis</v>
      </c>
      <c r="V46" s="161" t="str">
        <f t="shared" si="2"/>
        <v>B1-3 - Metroun Corentin</v>
      </c>
      <c r="W46" s="162" t="str">
        <f t="shared" si="2"/>
        <v>B1-1 - Marais Corentin</v>
      </c>
    </row>
    <row r="47" spans="17:26" x14ac:dyDescent="0.35">
      <c r="S47" s="919"/>
      <c r="T47" s="176" t="s">
        <v>628</v>
      </c>
      <c r="U47" s="170" t="str">
        <f t="shared" si="3"/>
        <v>B1-5 - Poncet Steve</v>
      </c>
      <c r="V47" s="159" t="str">
        <f t="shared" si="2"/>
        <v>B1-6 - Prouteau Maxime</v>
      </c>
      <c r="W47" s="163" t="str">
        <f t="shared" si="2"/>
        <v>B1-4 - Noherie Adrien</v>
      </c>
    </row>
    <row r="48" spans="17:26" x14ac:dyDescent="0.35">
      <c r="S48" s="919"/>
      <c r="T48" s="176"/>
      <c r="U48" s="170" t="str">
        <f t="shared" si="3"/>
        <v>T11_2</v>
      </c>
      <c r="V48" s="159" t="str">
        <f t="shared" si="2"/>
        <v>T11_3</v>
      </c>
      <c r="W48" s="163" t="str">
        <f t="shared" si="2"/>
        <v>T11_1</v>
      </c>
    </row>
    <row r="49" spans="17:23" x14ac:dyDescent="0.35">
      <c r="Q49" t="s">
        <v>806</v>
      </c>
      <c r="S49" s="919"/>
      <c r="T49" s="176" t="s">
        <v>625</v>
      </c>
      <c r="U49" s="170" t="str">
        <f t="shared" si="3"/>
        <v>B2-2 - Castets Baptiste</v>
      </c>
      <c r="V49" s="159" t="str">
        <f t="shared" si="2"/>
        <v>B2-3 - Caule Pierre-Alain</v>
      </c>
      <c r="W49" s="163" t="str">
        <f t="shared" si="2"/>
        <v>B2-1 - Bruyère Quentin</v>
      </c>
    </row>
    <row r="50" spans="17:23" ht="15" thickBot="1" x14ac:dyDescent="0.4">
      <c r="Q50" t="s">
        <v>806</v>
      </c>
      <c r="R50" t="s">
        <v>807</v>
      </c>
      <c r="S50" s="920"/>
      <c r="T50" s="177" t="s">
        <v>626</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17" t="s">
        <v>675</v>
      </c>
      <c r="B1" s="883" t="s">
        <v>683</v>
      </c>
      <c r="C1" s="883" t="s">
        <v>678</v>
      </c>
      <c r="D1" s="6" t="s">
        <v>685</v>
      </c>
      <c r="E1" t="s">
        <v>685</v>
      </c>
      <c r="G1" s="917" t="s">
        <v>676</v>
      </c>
      <c r="H1" s="883" t="s">
        <v>701</v>
      </c>
      <c r="I1" s="883" t="s">
        <v>702</v>
      </c>
      <c r="J1" s="6" t="s">
        <v>707</v>
      </c>
      <c r="K1" t="s">
        <v>707</v>
      </c>
      <c r="M1" s="917" t="s">
        <v>677</v>
      </c>
      <c r="N1" s="883" t="s">
        <v>722</v>
      </c>
      <c r="O1" s="883" t="s">
        <v>724</v>
      </c>
      <c r="P1" s="6" t="s">
        <v>729</v>
      </c>
      <c r="Q1" t="s">
        <v>729</v>
      </c>
      <c r="U1" s="166" t="s">
        <v>744</v>
      </c>
      <c r="V1" s="167" t="s">
        <v>745</v>
      </c>
      <c r="W1" s="168" t="s">
        <v>746</v>
      </c>
    </row>
    <row r="2" spans="1:23" x14ac:dyDescent="0.35">
      <c r="A2" s="917"/>
      <c r="B2" s="883"/>
      <c r="C2" s="883"/>
      <c r="D2" s="6" t="s">
        <v>686</v>
      </c>
      <c r="E2" t="s">
        <v>686</v>
      </c>
      <c r="G2" s="917"/>
      <c r="H2" s="883"/>
      <c r="I2" s="883"/>
      <c r="J2" s="6" t="s">
        <v>708</v>
      </c>
      <c r="K2" t="s">
        <v>708</v>
      </c>
      <c r="M2" s="917"/>
      <c r="N2" s="883"/>
      <c r="O2" s="883"/>
      <c r="P2" s="6" t="s">
        <v>730</v>
      </c>
      <c r="Q2" t="s">
        <v>730</v>
      </c>
      <c r="S2" s="918" t="s">
        <v>747</v>
      </c>
      <c r="T2" s="175" t="s">
        <v>623</v>
      </c>
      <c r="U2" s="169" t="str">
        <f>E1</f>
        <v>T1_1</v>
      </c>
      <c r="V2" s="161" t="str">
        <f>E2</f>
        <v>T1_2</v>
      </c>
      <c r="W2" s="162" t="str">
        <f>E3</f>
        <v>T1_3</v>
      </c>
    </row>
    <row r="3" spans="1:23" x14ac:dyDescent="0.35">
      <c r="A3" s="917"/>
      <c r="B3" s="883"/>
      <c r="C3" s="883"/>
      <c r="D3" s="6" t="s">
        <v>687</v>
      </c>
      <c r="E3" t="s">
        <v>687</v>
      </c>
      <c r="G3" s="917"/>
      <c r="H3" s="883"/>
      <c r="I3" s="883"/>
      <c r="J3" s="6" t="s">
        <v>709</v>
      </c>
      <c r="K3" t="s">
        <v>709</v>
      </c>
      <c r="M3" s="917"/>
      <c r="N3" s="883"/>
      <c r="O3" s="883"/>
      <c r="P3" s="6" t="s">
        <v>731</v>
      </c>
      <c r="Q3" t="s">
        <v>731</v>
      </c>
      <c r="S3" s="919"/>
      <c r="T3" s="176" t="s">
        <v>748</v>
      </c>
      <c r="U3" s="170" t="str">
        <f>E4</f>
        <v>T3_1</v>
      </c>
      <c r="V3" s="159" t="str">
        <f>E5</f>
        <v>T3_2</v>
      </c>
      <c r="W3" s="163" t="str">
        <f>E6</f>
        <v>T3_3</v>
      </c>
    </row>
    <row r="4" spans="1:23" x14ac:dyDescent="0.35">
      <c r="A4" s="917"/>
      <c r="B4" s="883"/>
      <c r="C4" s="883" t="s">
        <v>679</v>
      </c>
      <c r="D4" s="6" t="s">
        <v>688</v>
      </c>
      <c r="E4" t="s">
        <v>688</v>
      </c>
      <c r="G4" s="917"/>
      <c r="H4" s="883"/>
      <c r="I4" s="883" t="s">
        <v>703</v>
      </c>
      <c r="J4" s="6" t="s">
        <v>710</v>
      </c>
      <c r="K4" t="s">
        <v>710</v>
      </c>
      <c r="M4" s="917"/>
      <c r="N4" s="883"/>
      <c r="O4" s="883" t="s">
        <v>725</v>
      </c>
      <c r="P4" s="6" t="s">
        <v>732</v>
      </c>
      <c r="Q4" t="s">
        <v>732</v>
      </c>
      <c r="S4" s="919"/>
      <c r="T4" s="176" t="s">
        <v>622</v>
      </c>
      <c r="U4" s="170" t="str">
        <f>E7</f>
        <v>T5_1</v>
      </c>
      <c r="V4" s="159" t="str">
        <f>E8</f>
        <v>T5_2</v>
      </c>
      <c r="W4" s="163" t="str">
        <f>E9</f>
        <v>T5_3</v>
      </c>
    </row>
    <row r="5" spans="1:23" x14ac:dyDescent="0.35">
      <c r="A5" s="917"/>
      <c r="B5" s="883"/>
      <c r="C5" s="883"/>
      <c r="D5" s="6" t="s">
        <v>689</v>
      </c>
      <c r="E5" t="s">
        <v>689</v>
      </c>
      <c r="G5" s="917"/>
      <c r="H5" s="883"/>
      <c r="I5" s="883"/>
      <c r="J5" s="6" t="s">
        <v>711</v>
      </c>
      <c r="K5" t="s">
        <v>711</v>
      </c>
      <c r="M5" s="917"/>
      <c r="N5" s="883"/>
      <c r="O5" s="883"/>
      <c r="P5" s="6" t="s">
        <v>733</v>
      </c>
      <c r="Q5" t="s">
        <v>733</v>
      </c>
      <c r="S5" s="919"/>
      <c r="T5" s="176" t="s">
        <v>749</v>
      </c>
      <c r="U5" s="170" t="str">
        <f>E10</f>
        <v>T13_1</v>
      </c>
      <c r="V5" s="159" t="str">
        <f>E11</f>
        <v>T13_2</v>
      </c>
      <c r="W5" s="163" t="str">
        <f>E12</f>
        <v>T13_3</v>
      </c>
    </row>
    <row r="6" spans="1:23" ht="15" thickBot="1" x14ac:dyDescent="0.4">
      <c r="A6" s="917"/>
      <c r="B6" s="883"/>
      <c r="C6" s="883"/>
      <c r="D6" s="6" t="s">
        <v>690</v>
      </c>
      <c r="E6" t="s">
        <v>690</v>
      </c>
      <c r="G6" s="917"/>
      <c r="H6" s="883"/>
      <c r="I6" s="883"/>
      <c r="J6" s="6" t="s">
        <v>712</v>
      </c>
      <c r="K6" t="s">
        <v>712</v>
      </c>
      <c r="M6" s="917"/>
      <c r="N6" s="883"/>
      <c r="O6" s="883"/>
      <c r="P6" s="6" t="s">
        <v>734</v>
      </c>
      <c r="Q6" t="s">
        <v>734</v>
      </c>
      <c r="S6" s="919"/>
      <c r="T6" s="177" t="s">
        <v>750</v>
      </c>
      <c r="U6" s="171" t="str">
        <f>E13</f>
        <v>T15_1</v>
      </c>
      <c r="V6" s="164" t="str">
        <f>E14</f>
        <v>T15_2</v>
      </c>
      <c r="W6" s="165" t="str">
        <f>E15</f>
        <v>T15_3</v>
      </c>
    </row>
    <row r="7" spans="1:23" x14ac:dyDescent="0.35">
      <c r="A7" s="917"/>
      <c r="B7" s="883"/>
      <c r="C7" s="883" t="s">
        <v>680</v>
      </c>
      <c r="D7" s="6" t="s">
        <v>691</v>
      </c>
      <c r="E7" t="s">
        <v>691</v>
      </c>
      <c r="G7" s="917"/>
      <c r="H7" s="883"/>
      <c r="I7" s="883" t="s">
        <v>704</v>
      </c>
      <c r="J7" s="6" t="s">
        <v>713</v>
      </c>
      <c r="K7" t="s">
        <v>713</v>
      </c>
      <c r="M7" s="917"/>
      <c r="N7" s="883"/>
      <c r="O7" s="883" t="s">
        <v>726</v>
      </c>
      <c r="P7" s="6" t="s">
        <v>735</v>
      </c>
      <c r="Q7" t="s">
        <v>735</v>
      </c>
      <c r="S7" s="919"/>
      <c r="T7" s="181" t="s">
        <v>623</v>
      </c>
      <c r="U7" s="172" t="str">
        <f>K1</f>
        <v>T10_1</v>
      </c>
      <c r="V7" s="173" t="str">
        <f>K2</f>
        <v>T10_2</v>
      </c>
      <c r="W7" s="174" t="str">
        <f>K3</f>
        <v>T10_3</v>
      </c>
    </row>
    <row r="8" spans="1:23" x14ac:dyDescent="0.35">
      <c r="A8" s="917"/>
      <c r="B8" s="883"/>
      <c r="C8" s="883"/>
      <c r="D8" s="6" t="s">
        <v>692</v>
      </c>
      <c r="E8" t="s">
        <v>692</v>
      </c>
      <c r="G8" s="917"/>
      <c r="H8" s="883"/>
      <c r="I8" s="883"/>
      <c r="J8" s="6" t="s">
        <v>714</v>
      </c>
      <c r="K8" t="s">
        <v>714</v>
      </c>
      <c r="M8" s="917"/>
      <c r="N8" s="883"/>
      <c r="O8" s="883"/>
      <c r="P8" s="6" t="s">
        <v>736</v>
      </c>
      <c r="Q8" t="s">
        <v>736</v>
      </c>
      <c r="S8" s="919"/>
      <c r="T8" s="176" t="s">
        <v>748</v>
      </c>
      <c r="U8" s="170" t="str">
        <f>K4</f>
        <v>T12_1</v>
      </c>
      <c r="V8" s="159" t="str">
        <f>K5</f>
        <v>T12_2</v>
      </c>
      <c r="W8" s="163" t="str">
        <f>K6</f>
        <v>T12_3</v>
      </c>
    </row>
    <row r="9" spans="1:23" x14ac:dyDescent="0.35">
      <c r="A9" s="917"/>
      <c r="B9" s="883"/>
      <c r="C9" s="883"/>
      <c r="D9" s="6" t="s">
        <v>693</v>
      </c>
      <c r="E9" t="s">
        <v>693</v>
      </c>
      <c r="G9" s="917"/>
      <c r="H9" s="883"/>
      <c r="I9" s="883"/>
      <c r="J9" s="6" t="s">
        <v>715</v>
      </c>
      <c r="K9" t="s">
        <v>715</v>
      </c>
      <c r="M9" s="917"/>
      <c r="N9" s="883"/>
      <c r="O9" s="883"/>
      <c r="P9" s="6" t="s">
        <v>737</v>
      </c>
      <c r="Q9" t="s">
        <v>737</v>
      </c>
      <c r="S9" s="919"/>
      <c r="T9" s="176" t="s">
        <v>622</v>
      </c>
      <c r="U9" s="170" t="str">
        <f>K7</f>
        <v>T14_1</v>
      </c>
      <c r="V9" s="159" t="str">
        <f>K8</f>
        <v>T14_2</v>
      </c>
      <c r="W9" s="163" t="str">
        <f>K9</f>
        <v>T14_3</v>
      </c>
    </row>
    <row r="10" spans="1:23" x14ac:dyDescent="0.35">
      <c r="A10" s="917"/>
      <c r="B10" s="883" t="s">
        <v>684</v>
      </c>
      <c r="C10" s="883" t="s">
        <v>681</v>
      </c>
      <c r="D10" s="6" t="s">
        <v>694</v>
      </c>
      <c r="E10" t="s">
        <v>694</v>
      </c>
      <c r="G10" s="917"/>
      <c r="H10" s="883" t="s">
        <v>700</v>
      </c>
      <c r="I10" s="883" t="s">
        <v>705</v>
      </c>
      <c r="J10" s="6" t="s">
        <v>716</v>
      </c>
      <c r="K10" t="s">
        <v>716</v>
      </c>
      <c r="M10" s="917"/>
      <c r="N10" s="883" t="s">
        <v>723</v>
      </c>
      <c r="O10" s="883" t="s">
        <v>727</v>
      </c>
      <c r="P10" s="6" t="s">
        <v>738</v>
      </c>
      <c r="Q10" t="s">
        <v>738</v>
      </c>
      <c r="S10" s="919"/>
      <c r="T10" s="176" t="s">
        <v>749</v>
      </c>
      <c r="U10" s="170" t="str">
        <f>K10</f>
        <v>T2_1</v>
      </c>
      <c r="V10" s="159" t="str">
        <f>K11</f>
        <v>T2_2</v>
      </c>
      <c r="W10" s="163" t="str">
        <f>K12</f>
        <v>T2_3</v>
      </c>
    </row>
    <row r="11" spans="1:23" ht="15" thickBot="1" x14ac:dyDescent="0.4">
      <c r="A11" s="917"/>
      <c r="B11" s="883"/>
      <c r="C11" s="883"/>
      <c r="D11" s="6" t="s">
        <v>695</v>
      </c>
      <c r="E11" t="s">
        <v>695</v>
      </c>
      <c r="G11" s="917"/>
      <c r="H11" s="883"/>
      <c r="I11" s="883"/>
      <c r="J11" s="6" t="s">
        <v>717</v>
      </c>
      <c r="K11" t="s">
        <v>717</v>
      </c>
      <c r="M11" s="917"/>
      <c r="N11" s="883"/>
      <c r="O11" s="883"/>
      <c r="P11" s="6" t="s">
        <v>739</v>
      </c>
      <c r="Q11" t="s">
        <v>739</v>
      </c>
      <c r="S11" s="919"/>
      <c r="T11" s="180" t="s">
        <v>750</v>
      </c>
      <c r="U11" s="178" t="str">
        <f>K13</f>
        <v>T4_1</v>
      </c>
      <c r="V11" s="160" t="str">
        <f>K14</f>
        <v>T4_2</v>
      </c>
      <c r="W11" s="179" t="str">
        <f>K15</f>
        <v>T4_3</v>
      </c>
    </row>
    <row r="12" spans="1:23" x14ac:dyDescent="0.35">
      <c r="A12" s="917"/>
      <c r="B12" s="883"/>
      <c r="C12" s="883"/>
      <c r="D12" s="6" t="s">
        <v>696</v>
      </c>
      <c r="E12" t="s">
        <v>696</v>
      </c>
      <c r="G12" s="917"/>
      <c r="H12" s="883"/>
      <c r="I12" s="883"/>
      <c r="J12" s="6" t="s">
        <v>718</v>
      </c>
      <c r="K12" t="s">
        <v>718</v>
      </c>
      <c r="M12" s="917"/>
      <c r="N12" s="883"/>
      <c r="O12" s="883"/>
      <c r="P12" s="6" t="s">
        <v>740</v>
      </c>
      <c r="Q12" t="s">
        <v>740</v>
      </c>
      <c r="S12" s="919"/>
      <c r="T12" s="175" t="s">
        <v>623</v>
      </c>
      <c r="U12" s="169" t="str">
        <f>Q1</f>
        <v>T7_1</v>
      </c>
      <c r="V12" s="161" t="str">
        <f>Q2</f>
        <v>T7_2</v>
      </c>
      <c r="W12" s="162" t="str">
        <f>Q3</f>
        <v>T7_3</v>
      </c>
    </row>
    <row r="13" spans="1:23" x14ac:dyDescent="0.35">
      <c r="A13" s="917"/>
      <c r="B13" s="883"/>
      <c r="C13" s="883" t="s">
        <v>682</v>
      </c>
      <c r="D13" s="6" t="s">
        <v>697</v>
      </c>
      <c r="E13" t="s">
        <v>697</v>
      </c>
      <c r="G13" s="917"/>
      <c r="H13" s="883"/>
      <c r="I13" s="883" t="s">
        <v>706</v>
      </c>
      <c r="J13" s="6" t="s">
        <v>719</v>
      </c>
      <c r="K13" t="s">
        <v>719</v>
      </c>
      <c r="M13" s="917"/>
      <c r="N13" s="883"/>
      <c r="O13" s="883" t="s">
        <v>728</v>
      </c>
      <c r="P13" s="6" t="s">
        <v>741</v>
      </c>
      <c r="Q13" t="s">
        <v>741</v>
      </c>
      <c r="S13" s="919"/>
      <c r="T13" s="176" t="s">
        <v>748</v>
      </c>
      <c r="U13" s="170" t="str">
        <f>Q4</f>
        <v>T9_1</v>
      </c>
      <c r="V13" s="159" t="str">
        <f>Q5</f>
        <v>T9_2</v>
      </c>
      <c r="W13" s="163" t="str">
        <f>Q6</f>
        <v>T9_3</v>
      </c>
    </row>
    <row r="14" spans="1:23" x14ac:dyDescent="0.35">
      <c r="A14" s="917"/>
      <c r="B14" s="883"/>
      <c r="C14" s="883"/>
      <c r="D14" s="6" t="s">
        <v>698</v>
      </c>
      <c r="E14" t="s">
        <v>698</v>
      </c>
      <c r="G14" s="917"/>
      <c r="H14" s="883"/>
      <c r="I14" s="883"/>
      <c r="J14" s="6" t="s">
        <v>720</v>
      </c>
      <c r="K14" t="s">
        <v>720</v>
      </c>
      <c r="M14" s="917"/>
      <c r="N14" s="883"/>
      <c r="O14" s="883"/>
      <c r="P14" s="6" t="s">
        <v>742</v>
      </c>
      <c r="Q14" t="s">
        <v>742</v>
      </c>
      <c r="S14" s="919"/>
      <c r="T14" s="176" t="s">
        <v>622</v>
      </c>
      <c r="U14" s="170" t="str">
        <f>Q7</f>
        <v>T11_1</v>
      </c>
      <c r="V14" s="159" t="str">
        <f>Q8</f>
        <v>T11_2</v>
      </c>
      <c r="W14" s="163" t="str">
        <f>Q9</f>
        <v>T11_3</v>
      </c>
    </row>
    <row r="15" spans="1:23" x14ac:dyDescent="0.35">
      <c r="A15" s="917"/>
      <c r="B15" s="883"/>
      <c r="C15" s="883"/>
      <c r="D15" s="6" t="s">
        <v>699</v>
      </c>
      <c r="E15" t="s">
        <v>699</v>
      </c>
      <c r="G15" s="917"/>
      <c r="H15" s="883"/>
      <c r="I15" s="883"/>
      <c r="J15" s="6" t="s">
        <v>721</v>
      </c>
      <c r="K15" t="s">
        <v>721</v>
      </c>
      <c r="M15" s="917"/>
      <c r="N15" s="883"/>
      <c r="O15" s="883"/>
      <c r="P15" s="6" t="s">
        <v>743</v>
      </c>
      <c r="Q15" t="s">
        <v>743</v>
      </c>
      <c r="S15" s="919"/>
      <c r="T15" s="176" t="s">
        <v>749</v>
      </c>
      <c r="U15" s="170" t="str">
        <f>Q10</f>
        <v>T6_1</v>
      </c>
      <c r="V15" s="159" t="str">
        <f>Q11</f>
        <v>T6_2</v>
      </c>
      <c r="W15" s="163" t="str">
        <f>Q12</f>
        <v>T6_3</v>
      </c>
    </row>
    <row r="16" spans="1:23" ht="15" thickBot="1" x14ac:dyDescent="0.4">
      <c r="S16" s="920"/>
      <c r="T16" s="177" t="s">
        <v>750</v>
      </c>
      <c r="U16" s="171" t="str">
        <f>Q13</f>
        <v>T8_1</v>
      </c>
      <c r="V16" s="164" t="str">
        <f>Q14</f>
        <v>T8_2</v>
      </c>
      <c r="W16" s="165" t="str">
        <f>Q15</f>
        <v>T8_3</v>
      </c>
    </row>
    <row r="17" spans="19:23" ht="15" thickBot="1" x14ac:dyDescent="0.4"/>
    <row r="18" spans="19:23" ht="15.75" customHeight="1" thickBot="1" x14ac:dyDescent="0.4">
      <c r="U18" s="166" t="s">
        <v>744</v>
      </c>
      <c r="V18" s="167" t="s">
        <v>745</v>
      </c>
      <c r="W18" s="168" t="s">
        <v>746</v>
      </c>
    </row>
    <row r="19" spans="19:23" ht="15" customHeight="1" x14ac:dyDescent="0.35">
      <c r="S19" s="918"/>
      <c r="T19" s="175"/>
      <c r="U19" s="169" t="str">
        <f>W2</f>
        <v>T1_3</v>
      </c>
      <c r="V19" s="161" t="str">
        <f>U2</f>
        <v>T1_1</v>
      </c>
      <c r="W19" s="162" t="str">
        <f>V2</f>
        <v>T1_2</v>
      </c>
    </row>
    <row r="20" spans="19:23" x14ac:dyDescent="0.35">
      <c r="S20" s="919"/>
      <c r="T20" s="176"/>
      <c r="U20" s="170" t="str">
        <f t="shared" ref="U20:U33" si="0">W3</f>
        <v>T3_3</v>
      </c>
      <c r="V20" s="159" t="str">
        <f t="shared" ref="V20:W33" si="1">U3</f>
        <v>T3_1</v>
      </c>
      <c r="W20" s="163" t="str">
        <f t="shared" si="1"/>
        <v>T3_2</v>
      </c>
    </row>
    <row r="21" spans="19:23" x14ac:dyDescent="0.35">
      <c r="S21" s="919"/>
      <c r="T21" s="176"/>
      <c r="U21" s="170" t="str">
        <f t="shared" si="0"/>
        <v>T5_3</v>
      </c>
      <c r="V21" s="159" t="str">
        <f t="shared" si="1"/>
        <v>T5_1</v>
      </c>
      <c r="W21" s="163" t="str">
        <f t="shared" si="1"/>
        <v>T5_2</v>
      </c>
    </row>
    <row r="22" spans="19:23" x14ac:dyDescent="0.35">
      <c r="S22" s="919"/>
      <c r="T22" s="176"/>
      <c r="U22" s="170" t="str">
        <f t="shared" si="0"/>
        <v>T13_3</v>
      </c>
      <c r="V22" s="159" t="str">
        <f t="shared" si="1"/>
        <v>T13_1</v>
      </c>
      <c r="W22" s="163" t="str">
        <f t="shared" si="1"/>
        <v>T13_2</v>
      </c>
    </row>
    <row r="23" spans="19:23" ht="15" thickBot="1" x14ac:dyDescent="0.4">
      <c r="S23" s="919"/>
      <c r="T23" s="177"/>
      <c r="U23" s="171" t="str">
        <f t="shared" si="0"/>
        <v>T15_3</v>
      </c>
      <c r="V23" s="164" t="str">
        <f t="shared" si="1"/>
        <v>T15_1</v>
      </c>
      <c r="W23" s="165" t="str">
        <f t="shared" si="1"/>
        <v>T15_2</v>
      </c>
    </row>
    <row r="24" spans="19:23" x14ac:dyDescent="0.35">
      <c r="S24" s="919"/>
      <c r="T24" s="181"/>
      <c r="U24" s="172" t="str">
        <f t="shared" si="0"/>
        <v>T10_3</v>
      </c>
      <c r="V24" s="173" t="str">
        <f t="shared" si="1"/>
        <v>T10_1</v>
      </c>
      <c r="W24" s="174" t="str">
        <f t="shared" si="1"/>
        <v>T10_2</v>
      </c>
    </row>
    <row r="25" spans="19:23" x14ac:dyDescent="0.35">
      <c r="S25" s="919"/>
      <c r="T25" s="176"/>
      <c r="U25" s="170" t="str">
        <f t="shared" si="0"/>
        <v>T12_3</v>
      </c>
      <c r="V25" s="159" t="str">
        <f t="shared" si="1"/>
        <v>T12_1</v>
      </c>
      <c r="W25" s="163" t="str">
        <f t="shared" si="1"/>
        <v>T12_2</v>
      </c>
    </row>
    <row r="26" spans="19:23" x14ac:dyDescent="0.35">
      <c r="S26" s="919"/>
      <c r="T26" s="176"/>
      <c r="U26" s="170" t="str">
        <f t="shared" si="0"/>
        <v>T14_3</v>
      </c>
      <c r="V26" s="159" t="str">
        <f t="shared" si="1"/>
        <v>T14_1</v>
      </c>
      <c r="W26" s="163" t="str">
        <f t="shared" si="1"/>
        <v>T14_2</v>
      </c>
    </row>
    <row r="27" spans="19:23" x14ac:dyDescent="0.35">
      <c r="S27" s="919"/>
      <c r="T27" s="176"/>
      <c r="U27" s="170" t="str">
        <f t="shared" si="0"/>
        <v>T2_3</v>
      </c>
      <c r="V27" s="159" t="str">
        <f t="shared" si="1"/>
        <v>T2_1</v>
      </c>
      <c r="W27" s="163" t="str">
        <f t="shared" si="1"/>
        <v>T2_2</v>
      </c>
    </row>
    <row r="28" spans="19:23" ht="15" thickBot="1" x14ac:dyDescent="0.4">
      <c r="S28" s="919"/>
      <c r="T28" s="180"/>
      <c r="U28" s="178" t="str">
        <f t="shared" si="0"/>
        <v>T4_3</v>
      </c>
      <c r="V28" s="160" t="str">
        <f t="shared" si="1"/>
        <v>T4_1</v>
      </c>
      <c r="W28" s="179" t="str">
        <f t="shared" si="1"/>
        <v>T4_2</v>
      </c>
    </row>
    <row r="29" spans="19:23" x14ac:dyDescent="0.35">
      <c r="S29" s="919"/>
      <c r="T29" s="175"/>
      <c r="U29" s="169" t="str">
        <f t="shared" si="0"/>
        <v>T7_3</v>
      </c>
      <c r="V29" s="161" t="str">
        <f t="shared" si="1"/>
        <v>T7_1</v>
      </c>
      <c r="W29" s="162" t="str">
        <f t="shared" si="1"/>
        <v>T7_2</v>
      </c>
    </row>
    <row r="30" spans="19:23" x14ac:dyDescent="0.35">
      <c r="S30" s="919"/>
      <c r="T30" s="176"/>
      <c r="U30" s="170" t="str">
        <f t="shared" si="0"/>
        <v>T9_3</v>
      </c>
      <c r="V30" s="159" t="str">
        <f t="shared" si="1"/>
        <v>T9_1</v>
      </c>
      <c r="W30" s="163" t="str">
        <f t="shared" si="1"/>
        <v>T9_2</v>
      </c>
    </row>
    <row r="31" spans="19:23" x14ac:dyDescent="0.35">
      <c r="S31" s="919"/>
      <c r="T31" s="176"/>
      <c r="U31" s="170" t="str">
        <f t="shared" si="0"/>
        <v>T11_3</v>
      </c>
      <c r="V31" s="159" t="str">
        <f t="shared" si="1"/>
        <v>T11_1</v>
      </c>
      <c r="W31" s="163" t="str">
        <f t="shared" si="1"/>
        <v>T11_2</v>
      </c>
    </row>
    <row r="32" spans="19:23" x14ac:dyDescent="0.35">
      <c r="S32" s="919"/>
      <c r="T32" s="176"/>
      <c r="U32" s="170" t="str">
        <f t="shared" si="0"/>
        <v>T6_3</v>
      </c>
      <c r="V32" s="159" t="str">
        <f t="shared" si="1"/>
        <v>T6_1</v>
      </c>
      <c r="W32" s="163" t="str">
        <f t="shared" si="1"/>
        <v>T6_2</v>
      </c>
    </row>
    <row r="33" spans="19:23" ht="15" thickBot="1" x14ac:dyDescent="0.4">
      <c r="S33" s="920"/>
      <c r="T33" s="177"/>
      <c r="U33" s="171" t="str">
        <f t="shared" si="0"/>
        <v>T8_3</v>
      </c>
      <c r="V33" s="164" t="str">
        <f t="shared" si="1"/>
        <v>T8_1</v>
      </c>
      <c r="W33" s="165" t="str">
        <f t="shared" si="1"/>
        <v>T8_2</v>
      </c>
    </row>
    <row r="34" spans="19:23" ht="15" thickBot="1" x14ac:dyDescent="0.4"/>
    <row r="35" spans="19:23" ht="15" thickBot="1" x14ac:dyDescent="0.4">
      <c r="U35" s="166" t="s">
        <v>744</v>
      </c>
      <c r="V35" s="167" t="s">
        <v>745</v>
      </c>
      <c r="W35" s="168" t="s">
        <v>746</v>
      </c>
    </row>
    <row r="36" spans="19:23" x14ac:dyDescent="0.35">
      <c r="S36" s="918"/>
      <c r="T36" s="175"/>
      <c r="U36" s="169" t="str">
        <f>W19</f>
        <v>T1_2</v>
      </c>
      <c r="V36" s="161" t="str">
        <f t="shared" ref="V36:W50" si="2">U19</f>
        <v>T1_3</v>
      </c>
      <c r="W36" s="162" t="str">
        <f t="shared" si="2"/>
        <v>T1_1</v>
      </c>
    </row>
    <row r="37" spans="19:23" x14ac:dyDescent="0.35">
      <c r="S37" s="919"/>
      <c r="T37" s="176"/>
      <c r="U37" s="170" t="str">
        <f t="shared" ref="U37:U50" si="3">W20</f>
        <v>T3_2</v>
      </c>
      <c r="V37" s="159" t="str">
        <f t="shared" si="2"/>
        <v>T3_3</v>
      </c>
      <c r="W37" s="163" t="str">
        <f t="shared" si="2"/>
        <v>T3_1</v>
      </c>
    </row>
    <row r="38" spans="19:23" x14ac:dyDescent="0.35">
      <c r="S38" s="919"/>
      <c r="T38" s="176"/>
      <c r="U38" s="170" t="str">
        <f t="shared" si="3"/>
        <v>T5_2</v>
      </c>
      <c r="V38" s="159" t="str">
        <f t="shared" si="2"/>
        <v>T5_3</v>
      </c>
      <c r="W38" s="163" t="str">
        <f t="shared" si="2"/>
        <v>T5_1</v>
      </c>
    </row>
    <row r="39" spans="19:23" x14ac:dyDescent="0.35">
      <c r="S39" s="919"/>
      <c r="T39" s="176"/>
      <c r="U39" s="170" t="str">
        <f t="shared" si="3"/>
        <v>T13_2</v>
      </c>
      <c r="V39" s="159" t="str">
        <f t="shared" si="2"/>
        <v>T13_3</v>
      </c>
      <c r="W39" s="163" t="str">
        <f t="shared" si="2"/>
        <v>T13_1</v>
      </c>
    </row>
    <row r="40" spans="19:23" ht="15" thickBot="1" x14ac:dyDescent="0.4">
      <c r="S40" s="919"/>
      <c r="T40" s="177"/>
      <c r="U40" s="171" t="str">
        <f t="shared" si="3"/>
        <v>T15_2</v>
      </c>
      <c r="V40" s="164" t="str">
        <f t="shared" si="2"/>
        <v>T15_3</v>
      </c>
      <c r="W40" s="165" t="str">
        <f t="shared" si="2"/>
        <v>T15_1</v>
      </c>
    </row>
    <row r="41" spans="19:23" x14ac:dyDescent="0.35">
      <c r="S41" s="919"/>
      <c r="T41" s="181"/>
      <c r="U41" s="172" t="str">
        <f t="shared" si="3"/>
        <v>T10_2</v>
      </c>
      <c r="V41" s="173" t="str">
        <f t="shared" si="2"/>
        <v>T10_3</v>
      </c>
      <c r="W41" s="174" t="str">
        <f t="shared" si="2"/>
        <v>T10_1</v>
      </c>
    </row>
    <row r="42" spans="19:23" x14ac:dyDescent="0.35">
      <c r="S42" s="919"/>
      <c r="T42" s="176"/>
      <c r="U42" s="170" t="str">
        <f t="shared" si="3"/>
        <v>T12_2</v>
      </c>
      <c r="V42" s="159" t="str">
        <f t="shared" si="2"/>
        <v>T12_3</v>
      </c>
      <c r="W42" s="163" t="str">
        <f t="shared" si="2"/>
        <v>T12_1</v>
      </c>
    </row>
    <row r="43" spans="19:23" x14ac:dyDescent="0.35">
      <c r="S43" s="919"/>
      <c r="T43" s="176"/>
      <c r="U43" s="170" t="str">
        <f t="shared" si="3"/>
        <v>T14_2</v>
      </c>
      <c r="V43" s="159" t="str">
        <f t="shared" si="2"/>
        <v>T14_3</v>
      </c>
      <c r="W43" s="163" t="str">
        <f t="shared" si="2"/>
        <v>T14_1</v>
      </c>
    </row>
    <row r="44" spans="19:23" x14ac:dyDescent="0.35">
      <c r="S44" s="919"/>
      <c r="T44" s="176"/>
      <c r="U44" s="170" t="str">
        <f t="shared" si="3"/>
        <v>T2_2</v>
      </c>
      <c r="V44" s="159" t="str">
        <f t="shared" si="2"/>
        <v>T2_3</v>
      </c>
      <c r="W44" s="163" t="str">
        <f t="shared" si="2"/>
        <v>T2_1</v>
      </c>
    </row>
    <row r="45" spans="19:23" ht="15" thickBot="1" x14ac:dyDescent="0.4">
      <c r="S45" s="919"/>
      <c r="T45" s="180"/>
      <c r="U45" s="178" t="str">
        <f t="shared" si="3"/>
        <v>T4_2</v>
      </c>
      <c r="V45" s="160" t="str">
        <f t="shared" si="2"/>
        <v>T4_3</v>
      </c>
      <c r="W45" s="179" t="str">
        <f t="shared" si="2"/>
        <v>T4_1</v>
      </c>
    </row>
    <row r="46" spans="19:23" x14ac:dyDescent="0.35">
      <c r="S46" s="919"/>
      <c r="T46" s="175"/>
      <c r="U46" s="169" t="str">
        <f t="shared" si="3"/>
        <v>T7_2</v>
      </c>
      <c r="V46" s="161" t="str">
        <f t="shared" si="2"/>
        <v>T7_3</v>
      </c>
      <c r="W46" s="162" t="str">
        <f t="shared" si="2"/>
        <v>T7_1</v>
      </c>
    </row>
    <row r="47" spans="19:23" x14ac:dyDescent="0.35">
      <c r="S47" s="919"/>
      <c r="T47" s="176"/>
      <c r="U47" s="170" t="str">
        <f t="shared" si="3"/>
        <v>T9_2</v>
      </c>
      <c r="V47" s="159" t="str">
        <f t="shared" si="2"/>
        <v>T9_3</v>
      </c>
      <c r="W47" s="163" t="str">
        <f t="shared" si="2"/>
        <v>T9_1</v>
      </c>
    </row>
    <row r="48" spans="19:23" x14ac:dyDescent="0.35">
      <c r="S48" s="919"/>
      <c r="T48" s="176"/>
      <c r="U48" s="170" t="str">
        <f t="shared" si="3"/>
        <v>T11_2</v>
      </c>
      <c r="V48" s="159" t="str">
        <f t="shared" si="2"/>
        <v>T11_3</v>
      </c>
      <c r="W48" s="163" t="str">
        <f t="shared" si="2"/>
        <v>T11_1</v>
      </c>
    </row>
    <row r="49" spans="19:23" x14ac:dyDescent="0.35">
      <c r="S49" s="919"/>
      <c r="T49" s="176"/>
      <c r="U49" s="170" t="str">
        <f t="shared" si="3"/>
        <v>T6_2</v>
      </c>
      <c r="V49" s="159" t="str">
        <f t="shared" si="2"/>
        <v>T6_3</v>
      </c>
      <c r="W49" s="163" t="str">
        <f t="shared" si="2"/>
        <v>T6_1</v>
      </c>
    </row>
    <row r="50" spans="19:23" ht="15" thickBot="1" x14ac:dyDescent="0.4">
      <c r="S50" s="920"/>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I122"/>
  <sheetViews>
    <sheetView tabSelected="1" topLeftCell="A52" workbookViewId="0">
      <selection activeCell="G57" sqref="G57"/>
    </sheetView>
  </sheetViews>
  <sheetFormatPr baseColWidth="10" defaultRowHeight="14.5" x14ac:dyDescent="0.35"/>
  <cols>
    <col min="1" max="1" width="4.1796875" bestFit="1" customWidth="1"/>
    <col min="2" max="3" width="31.81640625" customWidth="1"/>
    <col min="4" max="5" width="3.26953125" customWidth="1"/>
    <col min="6" max="6" width="4.1796875" bestFit="1" customWidth="1"/>
    <col min="7" max="8" width="31.81640625" customWidth="1"/>
    <col min="9" max="9" width="3.26953125" customWidth="1"/>
  </cols>
  <sheetData>
    <row r="1" spans="1:9" ht="23.5" x14ac:dyDescent="0.35">
      <c r="A1" s="926" t="s">
        <v>868</v>
      </c>
      <c r="B1" s="926"/>
      <c r="C1" s="926"/>
      <c r="D1" s="926"/>
      <c r="F1" s="926" t="s">
        <v>1142</v>
      </c>
      <c r="G1" s="926"/>
      <c r="H1" s="926"/>
      <c r="I1" s="926"/>
    </row>
    <row r="2" spans="1:9" x14ac:dyDescent="0.35">
      <c r="A2" s="927"/>
      <c r="B2" s="928"/>
      <c r="C2" s="928"/>
      <c r="D2" s="929"/>
      <c r="F2" s="927"/>
      <c r="G2" s="928"/>
      <c r="H2" s="928"/>
      <c r="I2" s="929"/>
    </row>
    <row r="3" spans="1:9" x14ac:dyDescent="0.35">
      <c r="A3" s="930" t="s">
        <v>869</v>
      </c>
      <c r="B3" s="931" t="s">
        <v>617</v>
      </c>
      <c r="C3" s="932"/>
      <c r="D3" s="933"/>
      <c r="F3" s="930" t="s">
        <v>869</v>
      </c>
      <c r="G3" s="931" t="s">
        <v>617</v>
      </c>
      <c r="H3" s="932"/>
      <c r="I3" s="933"/>
    </row>
    <row r="4" spans="1:9" x14ac:dyDescent="0.35">
      <c r="A4" s="934" t="s">
        <v>683</v>
      </c>
      <c r="B4" s="935" t="s">
        <v>870</v>
      </c>
      <c r="C4" s="935"/>
      <c r="D4" s="936"/>
      <c r="F4" s="934" t="s">
        <v>683</v>
      </c>
      <c r="G4" s="935" t="s">
        <v>870</v>
      </c>
      <c r="H4" s="935"/>
      <c r="I4" s="936"/>
    </row>
    <row r="5" spans="1:9" ht="21" x14ac:dyDescent="0.35">
      <c r="A5" s="937" t="s">
        <v>871</v>
      </c>
      <c r="B5" s="938" t="s">
        <v>872</v>
      </c>
      <c r="C5" s="938" t="s">
        <v>873</v>
      </c>
      <c r="D5" s="939" t="s">
        <v>4</v>
      </c>
      <c r="F5" s="937" t="s">
        <v>871</v>
      </c>
      <c r="G5" s="938" t="s">
        <v>872</v>
      </c>
      <c r="H5" s="938" t="s">
        <v>873</v>
      </c>
      <c r="I5" s="939" t="s">
        <v>4</v>
      </c>
    </row>
    <row r="6" spans="1:9" x14ac:dyDescent="0.35">
      <c r="A6" s="937" t="s">
        <v>874</v>
      </c>
      <c r="B6" s="938" t="s">
        <v>875</v>
      </c>
      <c r="C6" s="940" t="s">
        <v>876</v>
      </c>
      <c r="D6" s="939" t="s">
        <v>4</v>
      </c>
      <c r="F6" s="937" t="s">
        <v>874</v>
      </c>
      <c r="G6" s="938" t="s">
        <v>875</v>
      </c>
      <c r="H6" s="940" t="s">
        <v>876</v>
      </c>
      <c r="I6" s="939" t="s">
        <v>4</v>
      </c>
    </row>
    <row r="7" spans="1:9" ht="21" x14ac:dyDescent="0.35">
      <c r="A7" s="937" t="s">
        <v>877</v>
      </c>
      <c r="B7" s="938" t="s">
        <v>878</v>
      </c>
      <c r="C7" s="941"/>
      <c r="D7" s="939" t="s">
        <v>4</v>
      </c>
      <c r="F7" s="937" t="s">
        <v>877</v>
      </c>
      <c r="G7" s="938" t="s">
        <v>878</v>
      </c>
      <c r="H7" s="941"/>
      <c r="I7" s="939" t="s">
        <v>4</v>
      </c>
    </row>
    <row r="8" spans="1:9" x14ac:dyDescent="0.35">
      <c r="A8" s="937" t="s">
        <v>879</v>
      </c>
      <c r="B8" s="938" t="s">
        <v>880</v>
      </c>
      <c r="C8" s="941"/>
      <c r="D8" s="939" t="s">
        <v>4</v>
      </c>
      <c r="F8" s="937" t="s">
        <v>879</v>
      </c>
      <c r="G8" s="938" t="s">
        <v>880</v>
      </c>
      <c r="H8" s="941"/>
      <c r="I8" s="939" t="s">
        <v>4</v>
      </c>
    </row>
    <row r="9" spans="1:9" x14ac:dyDescent="0.35">
      <c r="A9" s="937" t="s">
        <v>881</v>
      </c>
      <c r="B9" s="938" t="s">
        <v>882</v>
      </c>
      <c r="C9" s="942"/>
      <c r="D9" s="939" t="s">
        <v>4</v>
      </c>
      <c r="F9" s="937" t="s">
        <v>881</v>
      </c>
      <c r="G9" s="938" t="s">
        <v>882</v>
      </c>
      <c r="H9" s="942"/>
      <c r="I9" s="939" t="s">
        <v>4</v>
      </c>
    </row>
    <row r="10" spans="1:9" x14ac:dyDescent="0.35">
      <c r="A10" s="934" t="s">
        <v>700</v>
      </c>
      <c r="B10" s="935" t="s">
        <v>883</v>
      </c>
      <c r="C10" s="935"/>
      <c r="D10" s="936"/>
      <c r="F10" s="934" t="s">
        <v>700</v>
      </c>
      <c r="G10" s="935" t="s">
        <v>883</v>
      </c>
      <c r="H10" s="935"/>
      <c r="I10" s="936"/>
    </row>
    <row r="11" spans="1:9" x14ac:dyDescent="0.35">
      <c r="A11" s="937" t="s">
        <v>884</v>
      </c>
      <c r="B11" s="938" t="s">
        <v>885</v>
      </c>
      <c r="C11" s="940" t="s">
        <v>886</v>
      </c>
      <c r="D11" s="939" t="s">
        <v>9</v>
      </c>
      <c r="F11" s="937" t="s">
        <v>884</v>
      </c>
      <c r="G11" s="938" t="s">
        <v>885</v>
      </c>
      <c r="H11" s="940" t="s">
        <v>886</v>
      </c>
      <c r="I11" s="939" t="s">
        <v>9</v>
      </c>
    </row>
    <row r="12" spans="1:9" x14ac:dyDescent="0.35">
      <c r="A12" s="937" t="s">
        <v>887</v>
      </c>
      <c r="B12" s="938" t="s">
        <v>888</v>
      </c>
      <c r="C12" s="942"/>
      <c r="D12" s="939" t="s">
        <v>9</v>
      </c>
      <c r="F12" s="937" t="s">
        <v>887</v>
      </c>
      <c r="G12" s="938" t="s">
        <v>888</v>
      </c>
      <c r="H12" s="942"/>
      <c r="I12" s="939"/>
    </row>
    <row r="13" spans="1:9" ht="21" x14ac:dyDescent="0.35">
      <c r="A13" s="937" t="s">
        <v>889</v>
      </c>
      <c r="B13" s="938" t="s">
        <v>890</v>
      </c>
      <c r="C13" s="938" t="s">
        <v>891</v>
      </c>
      <c r="D13" s="939" t="s">
        <v>9</v>
      </c>
      <c r="F13" s="937" t="s">
        <v>889</v>
      </c>
      <c r="G13" s="938" t="s">
        <v>890</v>
      </c>
      <c r="H13" s="938" t="s">
        <v>891</v>
      </c>
      <c r="I13" s="939" t="s">
        <v>9</v>
      </c>
    </row>
    <row r="14" spans="1:9" x14ac:dyDescent="0.35">
      <c r="A14" s="934" t="s">
        <v>892</v>
      </c>
      <c r="B14" s="935" t="s">
        <v>893</v>
      </c>
      <c r="C14" s="935"/>
      <c r="D14" s="936"/>
      <c r="F14" s="934" t="s">
        <v>892</v>
      </c>
      <c r="G14" s="935" t="s">
        <v>893</v>
      </c>
      <c r="H14" s="935"/>
      <c r="I14" s="936"/>
    </row>
    <row r="15" spans="1:9" x14ac:dyDescent="0.35">
      <c r="A15" s="937" t="s">
        <v>894</v>
      </c>
      <c r="B15" s="938" t="s">
        <v>895</v>
      </c>
      <c r="C15" s="940" t="s">
        <v>896</v>
      </c>
      <c r="D15" s="939" t="s">
        <v>4</v>
      </c>
      <c r="F15" s="937" t="s">
        <v>894</v>
      </c>
      <c r="G15" s="938" t="s">
        <v>895</v>
      </c>
      <c r="H15" s="940" t="s">
        <v>896</v>
      </c>
      <c r="I15" s="939" t="s">
        <v>9</v>
      </c>
    </row>
    <row r="16" spans="1:9" ht="21" x14ac:dyDescent="0.35">
      <c r="A16" s="937" t="s">
        <v>897</v>
      </c>
      <c r="B16" s="938" t="s">
        <v>898</v>
      </c>
      <c r="C16" s="941"/>
      <c r="D16" s="939" t="s">
        <v>13</v>
      </c>
      <c r="F16" s="937" t="s">
        <v>897</v>
      </c>
      <c r="G16" s="938" t="s">
        <v>898</v>
      </c>
      <c r="H16" s="941"/>
      <c r="I16" s="939" t="s">
        <v>13</v>
      </c>
    </row>
    <row r="17" spans="1:9" ht="21" x14ac:dyDescent="0.35">
      <c r="A17" s="937" t="s">
        <v>899</v>
      </c>
      <c r="B17" s="938" t="s">
        <v>900</v>
      </c>
      <c r="C17" s="941"/>
      <c r="D17" s="939" t="s">
        <v>4</v>
      </c>
      <c r="F17" s="937" t="s">
        <v>899</v>
      </c>
      <c r="G17" s="938" t="s">
        <v>900</v>
      </c>
      <c r="H17" s="941"/>
      <c r="I17" s="939" t="s">
        <v>4</v>
      </c>
    </row>
    <row r="18" spans="1:9" ht="21" x14ac:dyDescent="0.35">
      <c r="A18" s="937" t="s">
        <v>901</v>
      </c>
      <c r="B18" s="938" t="s">
        <v>902</v>
      </c>
      <c r="C18" s="942"/>
      <c r="D18" s="939" t="s">
        <v>4</v>
      </c>
      <c r="F18" s="937" t="s">
        <v>901</v>
      </c>
      <c r="G18" s="938" t="s">
        <v>902</v>
      </c>
      <c r="H18" s="942"/>
      <c r="I18" s="939" t="s">
        <v>4</v>
      </c>
    </row>
    <row r="19" spans="1:9" ht="94.5" x14ac:dyDescent="0.35">
      <c r="A19" s="937" t="s">
        <v>903</v>
      </c>
      <c r="B19" s="938" t="s">
        <v>904</v>
      </c>
      <c r="C19" s="938" t="s">
        <v>905</v>
      </c>
      <c r="D19" s="939" t="s">
        <v>16</v>
      </c>
      <c r="F19" s="943" t="s">
        <v>903</v>
      </c>
      <c r="G19" s="938" t="s">
        <v>907</v>
      </c>
      <c r="H19" s="938" t="s">
        <v>908</v>
      </c>
      <c r="I19" s="939" t="s">
        <v>9</v>
      </c>
    </row>
    <row r="20" spans="1:9" ht="52.5" x14ac:dyDescent="0.35">
      <c r="A20" s="937" t="s">
        <v>906</v>
      </c>
      <c r="B20" s="938" t="s">
        <v>907</v>
      </c>
      <c r="C20" s="938" t="s">
        <v>908</v>
      </c>
      <c r="D20" s="939" t="s">
        <v>9</v>
      </c>
      <c r="F20" s="943" t="s">
        <v>906</v>
      </c>
      <c r="G20" s="938" t="s">
        <v>910</v>
      </c>
      <c r="H20" s="938" t="s">
        <v>911</v>
      </c>
      <c r="I20" s="939" t="s">
        <v>4</v>
      </c>
    </row>
    <row r="21" spans="1:9" ht="73.5" x14ac:dyDescent="0.35">
      <c r="A21" s="937" t="s">
        <v>909</v>
      </c>
      <c r="B21" s="938" t="s">
        <v>910</v>
      </c>
      <c r="C21" s="938" t="s">
        <v>911</v>
      </c>
      <c r="D21" s="939" t="s">
        <v>4</v>
      </c>
      <c r="F21" s="943" t="s">
        <v>909</v>
      </c>
      <c r="G21" s="938" t="s">
        <v>913</v>
      </c>
      <c r="H21" s="938" t="s">
        <v>914</v>
      </c>
      <c r="I21" s="939" t="s">
        <v>16</v>
      </c>
    </row>
    <row r="22" spans="1:9" ht="73.5" x14ac:dyDescent="0.35">
      <c r="A22" s="937" t="s">
        <v>912</v>
      </c>
      <c r="B22" s="938" t="s">
        <v>913</v>
      </c>
      <c r="C22" s="938" t="s">
        <v>914</v>
      </c>
      <c r="D22" s="939" t="s">
        <v>16</v>
      </c>
      <c r="F22" s="943" t="s">
        <v>912</v>
      </c>
      <c r="G22" s="938" t="s">
        <v>916</v>
      </c>
      <c r="H22" s="938" t="s">
        <v>917</v>
      </c>
      <c r="I22" s="939" t="s">
        <v>9</v>
      </c>
    </row>
    <row r="23" spans="1:9" ht="52.5" x14ac:dyDescent="0.35">
      <c r="A23" s="943" t="s">
        <v>915</v>
      </c>
      <c r="B23" s="938" t="s">
        <v>916</v>
      </c>
      <c r="C23" s="938" t="s">
        <v>917</v>
      </c>
      <c r="D23" s="939" t="s">
        <v>9</v>
      </c>
      <c r="F23" s="943" t="s">
        <v>915</v>
      </c>
      <c r="G23" s="938" t="s">
        <v>919</v>
      </c>
      <c r="H23" s="938" t="s">
        <v>920</v>
      </c>
      <c r="I23" s="939" t="s">
        <v>4</v>
      </c>
    </row>
    <row r="24" spans="1:9" ht="52.5" x14ac:dyDescent="0.35">
      <c r="A24" s="943" t="s">
        <v>918</v>
      </c>
      <c r="B24" s="938" t="s">
        <v>919</v>
      </c>
      <c r="C24" s="938" t="s">
        <v>920</v>
      </c>
      <c r="D24" s="939" t="s">
        <v>4</v>
      </c>
    </row>
    <row r="25" spans="1:9" x14ac:dyDescent="0.35">
      <c r="A25" s="934" t="s">
        <v>921</v>
      </c>
      <c r="B25" s="935" t="s">
        <v>922</v>
      </c>
      <c r="C25" s="935"/>
      <c r="D25" s="936"/>
      <c r="F25" s="934" t="s">
        <v>921</v>
      </c>
      <c r="G25" s="935" t="s">
        <v>922</v>
      </c>
      <c r="H25" s="935"/>
      <c r="I25" s="936"/>
    </row>
    <row r="26" spans="1:9" ht="31.5" x14ac:dyDescent="0.35">
      <c r="A26" s="937" t="s">
        <v>923</v>
      </c>
      <c r="B26" s="938" t="s">
        <v>924</v>
      </c>
      <c r="C26" s="940" t="s">
        <v>925</v>
      </c>
      <c r="D26" s="939" t="s">
        <v>13</v>
      </c>
      <c r="F26" s="937" t="s">
        <v>923</v>
      </c>
      <c r="G26" s="938" t="s">
        <v>924</v>
      </c>
      <c r="H26" s="1007" t="s">
        <v>925</v>
      </c>
      <c r="I26" s="939" t="s">
        <v>13</v>
      </c>
    </row>
    <row r="27" spans="1:9" x14ac:dyDescent="0.35">
      <c r="A27" s="937" t="s">
        <v>926</v>
      </c>
      <c r="B27" s="938" t="s">
        <v>927</v>
      </c>
      <c r="C27" s="941"/>
      <c r="D27" s="939" t="s">
        <v>13</v>
      </c>
      <c r="F27" s="937" t="s">
        <v>926</v>
      </c>
      <c r="G27" s="938" t="s">
        <v>927</v>
      </c>
      <c r="H27" s="1008"/>
      <c r="I27" s="939" t="s">
        <v>13</v>
      </c>
    </row>
    <row r="28" spans="1:9" ht="31.5" x14ac:dyDescent="0.35">
      <c r="A28" s="937" t="s">
        <v>928</v>
      </c>
      <c r="B28" s="938" t="s">
        <v>929</v>
      </c>
      <c r="C28" s="941"/>
      <c r="D28" s="939" t="s">
        <v>13</v>
      </c>
      <c r="F28" s="937" t="s">
        <v>928</v>
      </c>
      <c r="G28" s="938" t="s">
        <v>929</v>
      </c>
      <c r="H28" s="1008"/>
      <c r="I28" s="939" t="s">
        <v>13</v>
      </c>
    </row>
    <row r="29" spans="1:9" ht="21" x14ac:dyDescent="0.35">
      <c r="A29" s="937" t="s">
        <v>930</v>
      </c>
      <c r="B29" s="938" t="s">
        <v>931</v>
      </c>
      <c r="C29" s="942"/>
      <c r="D29" s="939" t="s">
        <v>13</v>
      </c>
      <c r="F29" s="937" t="s">
        <v>930</v>
      </c>
      <c r="G29" s="938" t="s">
        <v>931</v>
      </c>
      <c r="H29" s="1009"/>
      <c r="I29" s="939" t="s">
        <v>13</v>
      </c>
    </row>
    <row r="31" spans="1:9" x14ac:dyDescent="0.35">
      <c r="A31" s="944" t="s">
        <v>932</v>
      </c>
      <c r="B31" s="945" t="s">
        <v>616</v>
      </c>
      <c r="C31" s="946"/>
      <c r="D31" s="947"/>
      <c r="F31" s="944" t="s">
        <v>932</v>
      </c>
      <c r="G31" s="945" t="s">
        <v>616</v>
      </c>
      <c r="H31" s="946"/>
      <c r="I31" s="947"/>
    </row>
    <row r="32" spans="1:9" x14ac:dyDescent="0.35">
      <c r="A32" s="948" t="s">
        <v>722</v>
      </c>
      <c r="B32" s="949" t="s">
        <v>933</v>
      </c>
      <c r="C32" s="949"/>
      <c r="D32" s="950"/>
      <c r="F32" s="948" t="s">
        <v>722</v>
      </c>
      <c r="G32" s="949" t="s">
        <v>933</v>
      </c>
      <c r="H32" s="949"/>
      <c r="I32" s="950"/>
    </row>
    <row r="33" spans="1:9" x14ac:dyDescent="0.35">
      <c r="A33" s="951" t="s">
        <v>934</v>
      </c>
      <c r="B33" s="952" t="s">
        <v>935</v>
      </c>
      <c r="C33" s="953" t="s">
        <v>936</v>
      </c>
      <c r="D33" s="954" t="s">
        <v>13</v>
      </c>
      <c r="F33" s="951" t="s">
        <v>934</v>
      </c>
      <c r="G33" s="952" t="s">
        <v>935</v>
      </c>
      <c r="H33" s="1000" t="s">
        <v>936</v>
      </c>
      <c r="I33" s="954" t="s">
        <v>13</v>
      </c>
    </row>
    <row r="34" spans="1:9" ht="21" x14ac:dyDescent="0.35">
      <c r="A34" s="951" t="s">
        <v>937</v>
      </c>
      <c r="B34" s="952" t="s">
        <v>938</v>
      </c>
      <c r="C34" s="955"/>
      <c r="D34" s="954" t="s">
        <v>13</v>
      </c>
      <c r="F34" s="951" t="s">
        <v>937</v>
      </c>
      <c r="G34" s="952" t="s">
        <v>938</v>
      </c>
      <c r="H34" s="1001"/>
      <c r="I34" s="954" t="s">
        <v>13</v>
      </c>
    </row>
    <row r="35" spans="1:9" x14ac:dyDescent="0.35">
      <c r="A35" s="951" t="s">
        <v>939</v>
      </c>
      <c r="B35" s="952" t="s">
        <v>940</v>
      </c>
      <c r="C35" s="955"/>
      <c r="D35" s="954" t="s">
        <v>13</v>
      </c>
      <c r="F35" s="951" t="s">
        <v>939</v>
      </c>
      <c r="G35" s="952" t="s">
        <v>940</v>
      </c>
      <c r="H35" s="1001"/>
      <c r="I35" s="954" t="s">
        <v>13</v>
      </c>
    </row>
    <row r="36" spans="1:9" ht="21" x14ac:dyDescent="0.35">
      <c r="A36" s="951" t="s">
        <v>941</v>
      </c>
      <c r="B36" s="952" t="s">
        <v>942</v>
      </c>
      <c r="C36" s="956"/>
      <c r="D36" s="954" t="s">
        <v>13</v>
      </c>
      <c r="F36" s="951" t="s">
        <v>941</v>
      </c>
      <c r="G36" s="952" t="s">
        <v>942</v>
      </c>
      <c r="H36" s="1002"/>
      <c r="I36" s="954" t="s">
        <v>13</v>
      </c>
    </row>
    <row r="37" spans="1:9" x14ac:dyDescent="0.35">
      <c r="A37" s="948" t="s">
        <v>723</v>
      </c>
      <c r="B37" s="949" t="s">
        <v>943</v>
      </c>
      <c r="C37" s="949"/>
      <c r="D37" s="950"/>
      <c r="F37" s="948" t="s">
        <v>723</v>
      </c>
      <c r="G37" s="949" t="s">
        <v>943</v>
      </c>
      <c r="H37" s="949"/>
      <c r="I37" s="950"/>
    </row>
    <row r="38" spans="1:9" ht="31.5" x14ac:dyDescent="0.35">
      <c r="A38" s="951" t="s">
        <v>944</v>
      </c>
      <c r="B38" s="952" t="s">
        <v>945</v>
      </c>
      <c r="C38" s="952" t="s">
        <v>946</v>
      </c>
      <c r="D38" s="954" t="s">
        <v>13</v>
      </c>
      <c r="F38" s="951" t="s">
        <v>944</v>
      </c>
      <c r="G38" s="952" t="s">
        <v>945</v>
      </c>
      <c r="H38" s="952" t="s">
        <v>946</v>
      </c>
      <c r="I38" s="954" t="s">
        <v>13</v>
      </c>
    </row>
    <row r="39" spans="1:9" ht="31.5" x14ac:dyDescent="0.35">
      <c r="A39" s="951" t="s">
        <v>947</v>
      </c>
      <c r="B39" s="952" t="s">
        <v>948</v>
      </c>
      <c r="C39" s="953" t="s">
        <v>949</v>
      </c>
      <c r="D39" s="954" t="s">
        <v>16</v>
      </c>
      <c r="F39" s="951" t="s">
        <v>947</v>
      </c>
      <c r="G39" s="952" t="s">
        <v>948</v>
      </c>
      <c r="H39" s="1000" t="s">
        <v>949</v>
      </c>
      <c r="I39" s="954" t="s">
        <v>16</v>
      </c>
    </row>
    <row r="40" spans="1:9" ht="21" x14ac:dyDescent="0.35">
      <c r="A40" s="951" t="s">
        <v>950</v>
      </c>
      <c r="B40" s="952" t="s">
        <v>951</v>
      </c>
      <c r="C40" s="956"/>
      <c r="D40" s="954" t="s">
        <v>16</v>
      </c>
      <c r="F40" s="951" t="s">
        <v>950</v>
      </c>
      <c r="G40" s="952" t="s">
        <v>951</v>
      </c>
      <c r="H40" s="1002"/>
      <c r="I40" s="954" t="s">
        <v>16</v>
      </c>
    </row>
    <row r="41" spans="1:9" ht="73.5" x14ac:dyDescent="0.35">
      <c r="A41" s="951" t="s">
        <v>952</v>
      </c>
      <c r="B41" s="952" t="s">
        <v>953</v>
      </c>
      <c r="C41" s="952" t="s">
        <v>954</v>
      </c>
      <c r="D41" s="954" t="s">
        <v>4</v>
      </c>
      <c r="F41" s="951" t="s">
        <v>952</v>
      </c>
      <c r="G41" s="952" t="s">
        <v>953</v>
      </c>
      <c r="H41" s="952" t="s">
        <v>954</v>
      </c>
      <c r="I41" s="954" t="s">
        <v>4</v>
      </c>
    </row>
    <row r="42" spans="1:9" ht="52.5" x14ac:dyDescent="0.35">
      <c r="A42" s="951" t="s">
        <v>955</v>
      </c>
      <c r="B42" s="952" t="s">
        <v>956</v>
      </c>
      <c r="C42" s="952" t="s">
        <v>957</v>
      </c>
      <c r="D42" s="954" t="s">
        <v>4</v>
      </c>
      <c r="F42" s="951" t="s">
        <v>955</v>
      </c>
      <c r="G42" s="952" t="s">
        <v>956</v>
      </c>
      <c r="H42" s="952" t="s">
        <v>957</v>
      </c>
      <c r="I42" s="954" t="s">
        <v>4</v>
      </c>
    </row>
    <row r="43" spans="1:9" ht="52.5" x14ac:dyDescent="0.35">
      <c r="A43" s="951" t="s">
        <v>958</v>
      </c>
      <c r="B43" s="952" t="s">
        <v>959</v>
      </c>
      <c r="C43" s="952" t="s">
        <v>960</v>
      </c>
      <c r="D43" s="954" t="s">
        <v>9</v>
      </c>
      <c r="F43" s="951" t="s">
        <v>958</v>
      </c>
      <c r="G43" s="952" t="s">
        <v>959</v>
      </c>
      <c r="H43" s="952" t="s">
        <v>960</v>
      </c>
      <c r="I43" s="954" t="s">
        <v>9</v>
      </c>
    </row>
    <row r="44" spans="1:9" ht="63" x14ac:dyDescent="0.35">
      <c r="A44" s="951" t="s">
        <v>961</v>
      </c>
      <c r="B44" s="952" t="s">
        <v>962</v>
      </c>
      <c r="C44" s="952" t="s">
        <v>963</v>
      </c>
      <c r="D44" s="954" t="s">
        <v>4</v>
      </c>
      <c r="F44" s="951" t="s">
        <v>961</v>
      </c>
      <c r="G44" s="952" t="s">
        <v>1143</v>
      </c>
      <c r="H44" s="952" t="s">
        <v>963</v>
      </c>
      <c r="I44" s="954" t="s">
        <v>4</v>
      </c>
    </row>
    <row r="45" spans="1:9" ht="63" x14ac:dyDescent="0.35">
      <c r="A45" s="951" t="s">
        <v>964</v>
      </c>
      <c r="B45" s="952" t="s">
        <v>965</v>
      </c>
      <c r="C45" s="952" t="s">
        <v>966</v>
      </c>
      <c r="D45" s="954" t="s">
        <v>16</v>
      </c>
      <c r="F45" s="951" t="s">
        <v>964</v>
      </c>
      <c r="G45" s="952" t="s">
        <v>965</v>
      </c>
      <c r="H45" s="952" t="s">
        <v>966</v>
      </c>
      <c r="I45" s="954" t="s">
        <v>16</v>
      </c>
    </row>
    <row r="46" spans="1:9" ht="73.5" x14ac:dyDescent="0.35">
      <c r="A46" s="951" t="s">
        <v>967</v>
      </c>
      <c r="B46" s="952" t="s">
        <v>968</v>
      </c>
      <c r="C46" s="952" t="s">
        <v>969</v>
      </c>
      <c r="D46" s="954" t="s">
        <v>13</v>
      </c>
      <c r="F46" s="957" t="s">
        <v>967</v>
      </c>
      <c r="G46" s="952" t="s">
        <v>971</v>
      </c>
      <c r="H46" s="952" t="s">
        <v>972</v>
      </c>
      <c r="I46" s="954" t="s">
        <v>16</v>
      </c>
    </row>
    <row r="47" spans="1:9" ht="136.5" x14ac:dyDescent="0.35">
      <c r="A47" s="951" t="s">
        <v>970</v>
      </c>
      <c r="B47" s="952" t="s">
        <v>971</v>
      </c>
      <c r="C47" s="952" t="s">
        <v>972</v>
      </c>
      <c r="D47" s="954" t="s">
        <v>16</v>
      </c>
      <c r="F47" s="957" t="s">
        <v>970</v>
      </c>
      <c r="G47" s="952" t="s">
        <v>974</v>
      </c>
      <c r="H47" s="1000" t="s">
        <v>975</v>
      </c>
      <c r="I47" s="954" t="s">
        <v>4</v>
      </c>
    </row>
    <row r="48" spans="1:9" ht="21" x14ac:dyDescent="0.35">
      <c r="A48" s="957" t="s">
        <v>973</v>
      </c>
      <c r="B48" s="952" t="s">
        <v>974</v>
      </c>
      <c r="C48" s="953" t="s">
        <v>975</v>
      </c>
      <c r="D48" s="954" t="s">
        <v>4</v>
      </c>
      <c r="F48" s="957" t="s">
        <v>973</v>
      </c>
      <c r="G48" s="952" t="s">
        <v>977</v>
      </c>
      <c r="H48" s="1002"/>
      <c r="I48" s="954" t="s">
        <v>4</v>
      </c>
    </row>
    <row r="49" spans="1:9" ht="115.5" x14ac:dyDescent="0.35">
      <c r="A49" s="957" t="s">
        <v>976</v>
      </c>
      <c r="B49" s="952" t="s">
        <v>977</v>
      </c>
      <c r="C49" s="956"/>
      <c r="D49" s="954" t="s">
        <v>4</v>
      </c>
      <c r="F49" s="957" t="s">
        <v>976</v>
      </c>
      <c r="G49" s="952" t="s">
        <v>979</v>
      </c>
      <c r="H49" s="952" t="s">
        <v>980</v>
      </c>
      <c r="I49" s="954" t="s">
        <v>9</v>
      </c>
    </row>
    <row r="50" spans="1:9" ht="115.5" x14ac:dyDescent="0.35">
      <c r="A50" s="957" t="s">
        <v>978</v>
      </c>
      <c r="B50" s="952" t="s">
        <v>979</v>
      </c>
      <c r="C50" s="952" t="s">
        <v>980</v>
      </c>
      <c r="D50" s="954" t="s">
        <v>9</v>
      </c>
      <c r="F50" s="957" t="s">
        <v>978</v>
      </c>
      <c r="G50" s="952" t="s">
        <v>982</v>
      </c>
      <c r="H50" s="952" t="s">
        <v>983</v>
      </c>
      <c r="I50" s="954" t="s">
        <v>9</v>
      </c>
    </row>
    <row r="51" spans="1:9" ht="94.5" x14ac:dyDescent="0.35">
      <c r="A51" s="957" t="s">
        <v>981</v>
      </c>
      <c r="B51" s="952" t="s">
        <v>982</v>
      </c>
      <c r="C51" s="952" t="s">
        <v>983</v>
      </c>
      <c r="D51" s="954" t="s">
        <v>9</v>
      </c>
      <c r="F51" s="957" t="s">
        <v>981</v>
      </c>
      <c r="G51" s="952" t="s">
        <v>985</v>
      </c>
      <c r="H51" s="952" t="s">
        <v>986</v>
      </c>
      <c r="I51" s="954" t="s">
        <v>9</v>
      </c>
    </row>
    <row r="52" spans="1:9" ht="42" x14ac:dyDescent="0.35">
      <c r="A52" s="957" t="s">
        <v>984</v>
      </c>
      <c r="B52" s="952" t="s">
        <v>985</v>
      </c>
      <c r="C52" s="952" t="s">
        <v>986</v>
      </c>
      <c r="D52" s="954" t="s">
        <v>9</v>
      </c>
      <c r="F52" s="957" t="s">
        <v>984</v>
      </c>
      <c r="G52" s="952" t="s">
        <v>991</v>
      </c>
      <c r="H52" s="952" t="s">
        <v>992</v>
      </c>
      <c r="I52" s="954" t="s">
        <v>9</v>
      </c>
    </row>
    <row r="53" spans="1:9" ht="31.5" x14ac:dyDescent="0.35">
      <c r="A53" s="957" t="s">
        <v>987</v>
      </c>
      <c r="B53" s="952" t="s">
        <v>988</v>
      </c>
      <c r="C53" s="952" t="s">
        <v>989</v>
      </c>
      <c r="D53" s="954" t="s">
        <v>16</v>
      </c>
    </row>
    <row r="54" spans="1:9" x14ac:dyDescent="0.35">
      <c r="A54" s="957" t="s">
        <v>990</v>
      </c>
      <c r="B54" s="952" t="s">
        <v>991</v>
      </c>
      <c r="C54" s="952" t="s">
        <v>992</v>
      </c>
      <c r="D54" s="954" t="s">
        <v>9</v>
      </c>
    </row>
    <row r="55" spans="1:9" x14ac:dyDescent="0.35">
      <c r="A55" s="948" t="s">
        <v>993</v>
      </c>
      <c r="B55" s="949" t="s">
        <v>994</v>
      </c>
      <c r="C55" s="949"/>
      <c r="D55" s="950"/>
      <c r="F55" s="948" t="s">
        <v>993</v>
      </c>
      <c r="G55" s="949" t="s">
        <v>994</v>
      </c>
      <c r="H55" s="949"/>
      <c r="I55" s="950"/>
    </row>
    <row r="56" spans="1:9" ht="31.5" x14ac:dyDescent="0.35">
      <c r="A56" s="951" t="s">
        <v>995</v>
      </c>
      <c r="B56" s="952" t="s">
        <v>996</v>
      </c>
      <c r="C56" s="952" t="s">
        <v>997</v>
      </c>
      <c r="D56" s="954" t="s">
        <v>9</v>
      </c>
      <c r="F56" s="951" t="s">
        <v>995</v>
      </c>
      <c r="G56" s="952" t="s">
        <v>996</v>
      </c>
      <c r="H56" s="952" t="s">
        <v>997</v>
      </c>
      <c r="I56" s="954" t="s">
        <v>9</v>
      </c>
    </row>
    <row r="57" spans="1:9" ht="31.5" x14ac:dyDescent="0.35">
      <c r="A57" s="951" t="s">
        <v>998</v>
      </c>
      <c r="B57" s="952" t="s">
        <v>999</v>
      </c>
      <c r="C57" s="952" t="s">
        <v>1000</v>
      </c>
      <c r="D57" s="954" t="s">
        <v>13</v>
      </c>
      <c r="F57" s="951" t="s">
        <v>998</v>
      </c>
      <c r="G57" s="952" t="s">
        <v>999</v>
      </c>
      <c r="H57" s="952" t="s">
        <v>1000</v>
      </c>
      <c r="I57" s="954" t="s">
        <v>13</v>
      </c>
    </row>
    <row r="58" spans="1:9" ht="31.5" x14ac:dyDescent="0.35">
      <c r="A58" s="951" t="s">
        <v>1001</v>
      </c>
      <c r="B58" s="952" t="s">
        <v>1002</v>
      </c>
      <c r="C58" s="952"/>
      <c r="D58" s="954" t="s">
        <v>13</v>
      </c>
      <c r="F58" s="951" t="s">
        <v>1001</v>
      </c>
      <c r="G58" s="952" t="s">
        <v>1002</v>
      </c>
      <c r="H58" s="952"/>
      <c r="I58" s="954" t="s">
        <v>13</v>
      </c>
    </row>
    <row r="59" spans="1:9" x14ac:dyDescent="0.35">
      <c r="A59" s="927"/>
      <c r="B59" s="928"/>
      <c r="C59" s="928"/>
      <c r="D59" s="929"/>
    </row>
    <row r="60" spans="1:9" x14ac:dyDescent="0.35">
      <c r="A60" s="958" t="s">
        <v>1003</v>
      </c>
      <c r="B60" s="959" t="s">
        <v>618</v>
      </c>
      <c r="C60" s="960"/>
      <c r="D60" s="960"/>
      <c r="F60" s="958" t="s">
        <v>1003</v>
      </c>
      <c r="G60" s="959" t="s">
        <v>618</v>
      </c>
      <c r="H60" s="960"/>
      <c r="I60" s="960"/>
    </row>
    <row r="61" spans="1:9" x14ac:dyDescent="0.35">
      <c r="A61" s="961" t="s">
        <v>684</v>
      </c>
      <c r="B61" s="962" t="s">
        <v>1004</v>
      </c>
      <c r="C61" s="962"/>
      <c r="D61" s="963"/>
      <c r="F61" s="961" t="s">
        <v>684</v>
      </c>
      <c r="G61" s="962" t="s">
        <v>1004</v>
      </c>
      <c r="H61" s="962"/>
      <c r="I61" s="963"/>
    </row>
    <row r="62" spans="1:9" ht="73.5" x14ac:dyDescent="0.35">
      <c r="A62" s="964" t="s">
        <v>1005</v>
      </c>
      <c r="B62" s="965" t="s">
        <v>1006</v>
      </c>
      <c r="C62" s="965" t="s">
        <v>1007</v>
      </c>
      <c r="D62" s="966" t="s">
        <v>9</v>
      </c>
      <c r="F62" s="964" t="s">
        <v>1005</v>
      </c>
      <c r="G62" s="965" t="s">
        <v>1006</v>
      </c>
      <c r="H62" s="965" t="s">
        <v>1007</v>
      </c>
      <c r="I62" s="966" t="s">
        <v>9</v>
      </c>
    </row>
    <row r="63" spans="1:9" ht="42" x14ac:dyDescent="0.35">
      <c r="A63" s="964" t="s">
        <v>1008</v>
      </c>
      <c r="B63" s="965" t="s">
        <v>1009</v>
      </c>
      <c r="C63" s="965" t="s">
        <v>1010</v>
      </c>
      <c r="D63" s="966" t="s">
        <v>16</v>
      </c>
      <c r="F63" s="964" t="s">
        <v>1008</v>
      </c>
      <c r="G63" s="965" t="s">
        <v>1009</v>
      </c>
      <c r="H63" s="965" t="s">
        <v>1010</v>
      </c>
      <c r="I63" s="966" t="s">
        <v>16</v>
      </c>
    </row>
    <row r="64" spans="1:9" ht="42" x14ac:dyDescent="0.35">
      <c r="A64" s="964" t="s">
        <v>1011</v>
      </c>
      <c r="B64" s="965" t="s">
        <v>1012</v>
      </c>
      <c r="C64" s="965" t="s">
        <v>1013</v>
      </c>
      <c r="D64" s="966" t="s">
        <v>16</v>
      </c>
      <c r="F64" s="964" t="s">
        <v>1011</v>
      </c>
      <c r="G64" s="965" t="s">
        <v>1012</v>
      </c>
      <c r="H64" s="965" t="s">
        <v>1013</v>
      </c>
      <c r="I64" s="966" t="s">
        <v>16</v>
      </c>
    </row>
    <row r="65" spans="1:9" ht="21" x14ac:dyDescent="0.35">
      <c r="A65" s="964" t="s">
        <v>1014</v>
      </c>
      <c r="B65" s="965" t="s">
        <v>1015</v>
      </c>
      <c r="C65" s="965" t="s">
        <v>1016</v>
      </c>
      <c r="D65" s="966" t="s">
        <v>4</v>
      </c>
      <c r="F65" s="964" t="s">
        <v>1014</v>
      </c>
      <c r="G65" s="965" t="s">
        <v>1015</v>
      </c>
      <c r="H65" s="965" t="s">
        <v>1016</v>
      </c>
      <c r="I65" s="966" t="s">
        <v>4</v>
      </c>
    </row>
    <row r="66" spans="1:9" ht="73.5" x14ac:dyDescent="0.35">
      <c r="A66" s="964" t="s">
        <v>1017</v>
      </c>
      <c r="B66" s="965" t="s">
        <v>1018</v>
      </c>
      <c r="C66" s="965" t="s">
        <v>1019</v>
      </c>
      <c r="D66" s="966" t="s">
        <v>16</v>
      </c>
      <c r="F66" s="964" t="s">
        <v>1017</v>
      </c>
      <c r="G66" s="965" t="s">
        <v>1018</v>
      </c>
      <c r="H66" s="965" t="s">
        <v>1019</v>
      </c>
      <c r="I66" s="966" t="s">
        <v>16</v>
      </c>
    </row>
    <row r="67" spans="1:9" x14ac:dyDescent="0.35">
      <c r="A67" s="961" t="s">
        <v>701</v>
      </c>
      <c r="B67" s="962" t="s">
        <v>1020</v>
      </c>
      <c r="C67" s="962"/>
      <c r="D67" s="963"/>
      <c r="F67" s="961" t="s">
        <v>701</v>
      </c>
      <c r="G67" s="962" t="s">
        <v>1020</v>
      </c>
      <c r="H67" s="962"/>
      <c r="I67" s="963"/>
    </row>
    <row r="68" spans="1:9" ht="63" x14ac:dyDescent="0.35">
      <c r="A68" s="964" t="s">
        <v>1021</v>
      </c>
      <c r="B68" s="965" t="s">
        <v>1022</v>
      </c>
      <c r="C68" s="965" t="s">
        <v>1023</v>
      </c>
      <c r="D68" s="966" t="s">
        <v>4</v>
      </c>
      <c r="F68" s="964" t="s">
        <v>1021</v>
      </c>
      <c r="G68" s="965" t="s">
        <v>1022</v>
      </c>
      <c r="H68" s="965" t="s">
        <v>1023</v>
      </c>
      <c r="I68" s="966" t="s">
        <v>4</v>
      </c>
    </row>
    <row r="69" spans="1:9" ht="21" x14ac:dyDescent="0.35">
      <c r="A69" s="964" t="s">
        <v>1024</v>
      </c>
      <c r="B69" s="965" t="s">
        <v>1025</v>
      </c>
      <c r="C69" s="965" t="s">
        <v>1026</v>
      </c>
      <c r="D69" s="966" t="s">
        <v>9</v>
      </c>
      <c r="F69" s="964" t="s">
        <v>1024</v>
      </c>
      <c r="G69" s="965" t="s">
        <v>1144</v>
      </c>
      <c r="H69" s="965" t="s">
        <v>1026</v>
      </c>
      <c r="I69" s="966" t="s">
        <v>9</v>
      </c>
    </row>
    <row r="70" spans="1:9" ht="147" x14ac:dyDescent="0.35">
      <c r="A70" s="964" t="s">
        <v>1027</v>
      </c>
      <c r="B70" s="965" t="s">
        <v>1028</v>
      </c>
      <c r="C70" s="965" t="s">
        <v>1029</v>
      </c>
      <c r="D70" s="966" t="s">
        <v>9</v>
      </c>
      <c r="F70" s="964" t="s">
        <v>1027</v>
      </c>
      <c r="G70" s="965" t="s">
        <v>1028</v>
      </c>
      <c r="H70" s="965" t="s">
        <v>1029</v>
      </c>
      <c r="I70" s="966" t="s">
        <v>9</v>
      </c>
    </row>
    <row r="71" spans="1:9" ht="21" x14ac:dyDescent="0.35">
      <c r="A71" s="964" t="s">
        <v>1030</v>
      </c>
      <c r="B71" s="965" t="s">
        <v>1031</v>
      </c>
      <c r="C71" s="965" t="s">
        <v>1032</v>
      </c>
      <c r="D71" s="966" t="s">
        <v>13</v>
      </c>
      <c r="F71" s="964" t="s">
        <v>1030</v>
      </c>
      <c r="G71" s="965" t="s">
        <v>1031</v>
      </c>
      <c r="H71" s="965" t="s">
        <v>1145</v>
      </c>
      <c r="I71" s="966" t="s">
        <v>13</v>
      </c>
    </row>
    <row r="72" spans="1:9" ht="31.5" x14ac:dyDescent="0.35">
      <c r="A72" s="964" t="s">
        <v>1033</v>
      </c>
      <c r="B72" s="965" t="s">
        <v>1034</v>
      </c>
      <c r="C72" s="965" t="s">
        <v>1035</v>
      </c>
      <c r="D72" s="966" t="s">
        <v>4</v>
      </c>
      <c r="F72" s="964" t="s">
        <v>1033</v>
      </c>
      <c r="G72" s="965" t="s">
        <v>1034</v>
      </c>
      <c r="H72" s="965" t="s">
        <v>1035</v>
      </c>
      <c r="I72" s="966" t="s">
        <v>4</v>
      </c>
    </row>
    <row r="73" spans="1:9" ht="63" x14ac:dyDescent="0.35">
      <c r="A73" s="964" t="s">
        <v>1036</v>
      </c>
      <c r="B73" s="965" t="s">
        <v>1037</v>
      </c>
      <c r="C73" s="965" t="s">
        <v>1038</v>
      </c>
      <c r="D73" s="966" t="s">
        <v>9</v>
      </c>
      <c r="F73" s="964" t="s">
        <v>1036</v>
      </c>
      <c r="G73" s="965" t="s">
        <v>1037</v>
      </c>
      <c r="H73" s="965" t="s">
        <v>1146</v>
      </c>
      <c r="I73" s="966" t="s">
        <v>9</v>
      </c>
    </row>
    <row r="74" spans="1:9" ht="31.5" x14ac:dyDescent="0.35">
      <c r="A74" s="964" t="s">
        <v>1039</v>
      </c>
      <c r="B74" s="965" t="s">
        <v>1040</v>
      </c>
      <c r="C74" s="965" t="s">
        <v>1041</v>
      </c>
      <c r="D74" s="966" t="s">
        <v>9</v>
      </c>
      <c r="F74" s="964" t="s">
        <v>1039</v>
      </c>
      <c r="G74" s="965" t="s">
        <v>1040</v>
      </c>
      <c r="H74" s="965" t="s">
        <v>1041</v>
      </c>
      <c r="I74" s="966" t="s">
        <v>9</v>
      </c>
    </row>
    <row r="75" spans="1:9" ht="136.5" x14ac:dyDescent="0.35">
      <c r="A75" s="964" t="s">
        <v>1042</v>
      </c>
      <c r="B75" s="965" t="s">
        <v>1043</v>
      </c>
      <c r="C75" s="967" t="s">
        <v>1044</v>
      </c>
      <c r="D75" s="966" t="s">
        <v>16</v>
      </c>
      <c r="F75" s="964" t="s">
        <v>1042</v>
      </c>
      <c r="G75" s="965" t="s">
        <v>1043</v>
      </c>
      <c r="H75" s="1003" t="s">
        <v>1044</v>
      </c>
      <c r="I75" s="966" t="s">
        <v>16</v>
      </c>
    </row>
    <row r="76" spans="1:9" ht="21" x14ac:dyDescent="0.35">
      <c r="A76" s="964" t="s">
        <v>1045</v>
      </c>
      <c r="B76" s="965" t="s">
        <v>1046</v>
      </c>
      <c r="C76" s="968"/>
      <c r="D76" s="966" t="s">
        <v>16</v>
      </c>
      <c r="F76" s="964" t="s">
        <v>1045</v>
      </c>
      <c r="G76" s="965" t="s">
        <v>1046</v>
      </c>
      <c r="H76" s="1004"/>
      <c r="I76" s="966" t="s">
        <v>16</v>
      </c>
    </row>
    <row r="77" spans="1:9" x14ac:dyDescent="0.35">
      <c r="A77" s="961" t="s">
        <v>1047</v>
      </c>
      <c r="B77" s="962" t="s">
        <v>1048</v>
      </c>
      <c r="C77" s="962"/>
      <c r="D77" s="963"/>
      <c r="F77" s="961" t="s">
        <v>1047</v>
      </c>
      <c r="G77" s="962" t="s">
        <v>1048</v>
      </c>
      <c r="H77" s="962"/>
      <c r="I77" s="963"/>
    </row>
    <row r="78" spans="1:9" ht="63" x14ac:dyDescent="0.35">
      <c r="A78" s="964" t="s">
        <v>1049</v>
      </c>
      <c r="B78" s="965" t="s">
        <v>1050</v>
      </c>
      <c r="C78" s="965" t="s">
        <v>1051</v>
      </c>
      <c r="D78" s="966" t="s">
        <v>13</v>
      </c>
      <c r="F78" s="964" t="s">
        <v>1049</v>
      </c>
      <c r="G78" s="965" t="s">
        <v>1050</v>
      </c>
      <c r="H78" s="965" t="s">
        <v>1051</v>
      </c>
      <c r="I78" s="966" t="s">
        <v>9</v>
      </c>
    </row>
    <row r="79" spans="1:9" ht="84" x14ac:dyDescent="0.35">
      <c r="A79" s="964" t="s">
        <v>1052</v>
      </c>
      <c r="B79" s="965" t="s">
        <v>1053</v>
      </c>
      <c r="C79" s="965" t="s">
        <v>1054</v>
      </c>
      <c r="D79" s="966" t="s">
        <v>16</v>
      </c>
      <c r="F79" s="964" t="s">
        <v>1052</v>
      </c>
      <c r="G79" s="965" t="s">
        <v>1053</v>
      </c>
      <c r="H79" s="965" t="s">
        <v>1054</v>
      </c>
      <c r="I79" s="966" t="s">
        <v>16</v>
      </c>
    </row>
    <row r="80" spans="1:9" ht="63" x14ac:dyDescent="0.35">
      <c r="A80" s="964" t="s">
        <v>1055</v>
      </c>
      <c r="B80" s="965" t="s">
        <v>1056</v>
      </c>
      <c r="C80" s="965" t="s">
        <v>1057</v>
      </c>
      <c r="D80" s="966" t="s">
        <v>16</v>
      </c>
      <c r="F80" s="964" t="s">
        <v>1055</v>
      </c>
      <c r="G80" s="965" t="s">
        <v>1056</v>
      </c>
      <c r="H80" s="965" t="s">
        <v>1057</v>
      </c>
      <c r="I80" s="966" t="s">
        <v>16</v>
      </c>
    </row>
    <row r="81" spans="1:9" x14ac:dyDescent="0.35">
      <c r="A81" s="927"/>
      <c r="B81" s="928"/>
      <c r="C81" s="969"/>
      <c r="D81" s="929"/>
      <c r="F81" s="927"/>
      <c r="G81" s="928"/>
      <c r="H81" s="969"/>
      <c r="I81" s="929"/>
    </row>
    <row r="82" spans="1:9" x14ac:dyDescent="0.35">
      <c r="A82" s="970" t="s">
        <v>1058</v>
      </c>
      <c r="B82" s="971" t="s">
        <v>619</v>
      </c>
      <c r="C82" s="972"/>
      <c r="D82" s="972"/>
      <c r="F82" s="970" t="s">
        <v>1058</v>
      </c>
      <c r="G82" s="971" t="s">
        <v>619</v>
      </c>
      <c r="H82" s="972"/>
      <c r="I82" s="972"/>
    </row>
    <row r="83" spans="1:9" x14ac:dyDescent="0.35">
      <c r="A83" s="973" t="s">
        <v>1059</v>
      </c>
      <c r="B83" s="974" t="s">
        <v>1060</v>
      </c>
      <c r="C83" s="928"/>
      <c r="D83" s="929"/>
      <c r="F83" s="973" t="s">
        <v>1059</v>
      </c>
      <c r="G83" s="974" t="s">
        <v>1060</v>
      </c>
      <c r="H83" s="928"/>
      <c r="I83" s="929"/>
    </row>
    <row r="84" spans="1:9" ht="21" x14ac:dyDescent="0.35">
      <c r="A84" s="975" t="s">
        <v>1061</v>
      </c>
      <c r="B84" s="976" t="s">
        <v>1062</v>
      </c>
      <c r="C84" s="976"/>
      <c r="D84" s="977" t="s">
        <v>4</v>
      </c>
      <c r="F84" s="975" t="s">
        <v>1061</v>
      </c>
      <c r="G84" s="976" t="s">
        <v>1062</v>
      </c>
      <c r="H84" s="976"/>
      <c r="I84" s="977" t="s">
        <v>1147</v>
      </c>
    </row>
    <row r="85" spans="1:9" ht="31.5" x14ac:dyDescent="0.35">
      <c r="A85" s="975" t="s">
        <v>1063</v>
      </c>
      <c r="B85" s="976" t="s">
        <v>1064</v>
      </c>
      <c r="C85" s="976" t="s">
        <v>1065</v>
      </c>
      <c r="D85" s="977" t="s">
        <v>4</v>
      </c>
      <c r="F85" s="975" t="s">
        <v>1063</v>
      </c>
      <c r="G85" s="976" t="s">
        <v>1064</v>
      </c>
      <c r="H85" s="976" t="s">
        <v>1065</v>
      </c>
      <c r="I85" s="977" t="s">
        <v>1147</v>
      </c>
    </row>
    <row r="86" spans="1:9" ht="21" x14ac:dyDescent="0.35">
      <c r="A86" s="975" t="s">
        <v>1066</v>
      </c>
      <c r="B86" s="976" t="s">
        <v>1067</v>
      </c>
      <c r="C86" s="976"/>
      <c r="D86" s="977" t="s">
        <v>9</v>
      </c>
      <c r="F86" s="975" t="s">
        <v>1066</v>
      </c>
      <c r="G86" s="976" t="s">
        <v>1067</v>
      </c>
      <c r="H86" s="976"/>
      <c r="I86" s="977" t="s">
        <v>1147</v>
      </c>
    </row>
    <row r="87" spans="1:9" x14ac:dyDescent="0.35">
      <c r="A87" s="973" t="s">
        <v>1068</v>
      </c>
      <c r="B87" s="974" t="s">
        <v>1069</v>
      </c>
      <c r="C87" s="928"/>
      <c r="D87" s="929"/>
      <c r="F87" s="973" t="s">
        <v>1068</v>
      </c>
      <c r="G87" s="974" t="s">
        <v>1069</v>
      </c>
      <c r="H87" s="928"/>
      <c r="I87" s="929"/>
    </row>
    <row r="88" spans="1:9" ht="31.5" x14ac:dyDescent="0.35">
      <c r="A88" s="975" t="s">
        <v>1070</v>
      </c>
      <c r="B88" s="976" t="s">
        <v>1071</v>
      </c>
      <c r="C88" s="976"/>
      <c r="D88" s="977" t="s">
        <v>13</v>
      </c>
      <c r="F88" s="998" t="s">
        <v>1070</v>
      </c>
      <c r="G88" s="976" t="s">
        <v>1073</v>
      </c>
      <c r="H88" s="976"/>
      <c r="I88" s="977" t="s">
        <v>1147</v>
      </c>
    </row>
    <row r="89" spans="1:9" ht="31.5" x14ac:dyDescent="0.35">
      <c r="A89" s="975" t="s">
        <v>1072</v>
      </c>
      <c r="B89" s="976" t="s">
        <v>1073</v>
      </c>
      <c r="C89" s="976"/>
      <c r="D89" s="977" t="s">
        <v>9</v>
      </c>
      <c r="F89" s="998" t="s">
        <v>1072</v>
      </c>
      <c r="G89" s="976" t="s">
        <v>1075</v>
      </c>
      <c r="H89" s="976"/>
      <c r="I89" s="977" t="s">
        <v>1147</v>
      </c>
    </row>
    <row r="90" spans="1:9" ht="21" x14ac:dyDescent="0.35">
      <c r="A90" s="975" t="s">
        <v>1074</v>
      </c>
      <c r="B90" s="976" t="s">
        <v>1075</v>
      </c>
      <c r="C90" s="976"/>
      <c r="D90" s="977" t="s">
        <v>9</v>
      </c>
      <c r="F90" s="998" t="s">
        <v>1074</v>
      </c>
      <c r="G90" s="976" t="s">
        <v>1077</v>
      </c>
      <c r="H90" s="976"/>
      <c r="I90" s="977" t="s">
        <v>1147</v>
      </c>
    </row>
    <row r="91" spans="1:9" ht="21" x14ac:dyDescent="0.35">
      <c r="A91" s="975" t="s">
        <v>1076</v>
      </c>
      <c r="B91" s="976" t="s">
        <v>1077</v>
      </c>
      <c r="C91" s="976"/>
      <c r="D91" s="977" t="s">
        <v>9</v>
      </c>
      <c r="F91" s="998" t="s">
        <v>1076</v>
      </c>
      <c r="G91" s="976" t="s">
        <v>1079</v>
      </c>
      <c r="H91" s="976"/>
      <c r="I91" s="977" t="s">
        <v>1147</v>
      </c>
    </row>
    <row r="92" spans="1:9" ht="21" x14ac:dyDescent="0.35">
      <c r="A92" s="975" t="s">
        <v>1078</v>
      </c>
      <c r="B92" s="976" t="s">
        <v>1079</v>
      </c>
      <c r="C92" s="976"/>
      <c r="D92" s="977" t="s">
        <v>9</v>
      </c>
    </row>
    <row r="93" spans="1:9" ht="21" x14ac:dyDescent="0.35">
      <c r="A93" s="975" t="s">
        <v>1080</v>
      </c>
      <c r="B93" s="976" t="s">
        <v>1081</v>
      </c>
      <c r="C93" s="976"/>
      <c r="D93" s="977" t="s">
        <v>16</v>
      </c>
    </row>
    <row r="94" spans="1:9" x14ac:dyDescent="0.35">
      <c r="A94" s="973" t="s">
        <v>1082</v>
      </c>
      <c r="B94" s="974" t="s">
        <v>1083</v>
      </c>
      <c r="C94" s="928"/>
      <c r="D94" s="929"/>
      <c r="F94" s="973" t="s">
        <v>1082</v>
      </c>
      <c r="G94" s="974" t="s">
        <v>1083</v>
      </c>
      <c r="H94" s="928"/>
      <c r="I94" s="929"/>
    </row>
    <row r="95" spans="1:9" ht="21" x14ac:dyDescent="0.35">
      <c r="A95" s="975" t="s">
        <v>1084</v>
      </c>
      <c r="B95" s="976" t="s">
        <v>1085</v>
      </c>
      <c r="C95" s="976"/>
      <c r="D95" s="977" t="s">
        <v>4</v>
      </c>
      <c r="F95" s="975" t="s">
        <v>1084</v>
      </c>
      <c r="G95" s="976" t="s">
        <v>1085</v>
      </c>
      <c r="H95" s="976"/>
      <c r="I95" s="977" t="s">
        <v>1147</v>
      </c>
    </row>
    <row r="96" spans="1:9" ht="21" x14ac:dyDescent="0.35">
      <c r="A96" s="975" t="s">
        <v>1086</v>
      </c>
      <c r="B96" s="976" t="s">
        <v>1087</v>
      </c>
      <c r="C96" s="976"/>
      <c r="D96" s="977" t="s">
        <v>16</v>
      </c>
      <c r="F96" s="975" t="s">
        <v>1086</v>
      </c>
      <c r="G96" s="976" t="s">
        <v>1087</v>
      </c>
      <c r="H96" s="976"/>
      <c r="I96" s="977" t="s">
        <v>1147</v>
      </c>
    </row>
    <row r="97" spans="1:9" ht="42" x14ac:dyDescent="0.35">
      <c r="A97" s="975" t="s">
        <v>1088</v>
      </c>
      <c r="B97" s="976" t="s">
        <v>1089</v>
      </c>
      <c r="C97" s="976" t="s">
        <v>1090</v>
      </c>
      <c r="D97" s="977" t="s">
        <v>16</v>
      </c>
      <c r="F97" s="975" t="s">
        <v>1088</v>
      </c>
      <c r="G97" s="976" t="s">
        <v>1089</v>
      </c>
      <c r="H97" s="976" t="s">
        <v>1148</v>
      </c>
      <c r="I97" s="977" t="s">
        <v>1147</v>
      </c>
    </row>
    <row r="98" spans="1:9" ht="31.5" x14ac:dyDescent="0.35">
      <c r="A98" s="975" t="s">
        <v>1091</v>
      </c>
      <c r="B98" s="976" t="s">
        <v>1092</v>
      </c>
      <c r="C98" s="978" t="s">
        <v>1093</v>
      </c>
      <c r="D98" s="977" t="s">
        <v>9</v>
      </c>
      <c r="F98" s="975" t="s">
        <v>1091</v>
      </c>
      <c r="G98" s="976" t="s">
        <v>1092</v>
      </c>
      <c r="H98" s="1005" t="s">
        <v>1093</v>
      </c>
      <c r="I98" s="977" t="s">
        <v>1147</v>
      </c>
    </row>
    <row r="99" spans="1:9" x14ac:dyDescent="0.35">
      <c r="A99" s="975" t="s">
        <v>1094</v>
      </c>
      <c r="B99" s="976" t="s">
        <v>1095</v>
      </c>
      <c r="C99" s="979"/>
      <c r="D99" s="977" t="s">
        <v>9</v>
      </c>
      <c r="F99" s="975" t="s">
        <v>1094</v>
      </c>
      <c r="G99" s="976" t="s">
        <v>1095</v>
      </c>
      <c r="H99" s="1006"/>
      <c r="I99" s="977" t="s">
        <v>1147</v>
      </c>
    </row>
    <row r="100" spans="1:9" x14ac:dyDescent="0.35">
      <c r="A100" s="927"/>
      <c r="B100" s="928"/>
      <c r="C100" s="928"/>
      <c r="D100" s="929"/>
      <c r="F100" s="927"/>
      <c r="G100" s="928"/>
      <c r="H100" s="928"/>
      <c r="I100" s="929"/>
    </row>
    <row r="101" spans="1:9" x14ac:dyDescent="0.35">
      <c r="A101" s="980" t="s">
        <v>1096</v>
      </c>
      <c r="B101" s="981" t="s">
        <v>620</v>
      </c>
      <c r="C101" s="982"/>
      <c r="D101" s="982"/>
      <c r="F101" s="980" t="s">
        <v>1096</v>
      </c>
      <c r="G101" s="981" t="s">
        <v>620</v>
      </c>
      <c r="H101" s="982"/>
      <c r="I101" s="982"/>
    </row>
    <row r="102" spans="1:9" x14ac:dyDescent="0.35">
      <c r="A102" s="983" t="s">
        <v>1097</v>
      </c>
      <c r="B102" s="984" t="s">
        <v>1098</v>
      </c>
      <c r="C102" s="928"/>
      <c r="D102" s="929"/>
      <c r="F102" s="983" t="s">
        <v>1097</v>
      </c>
      <c r="G102" s="984" t="s">
        <v>1098</v>
      </c>
      <c r="H102" s="928"/>
      <c r="I102" s="929"/>
    </row>
    <row r="103" spans="1:9" ht="21" x14ac:dyDescent="0.35">
      <c r="A103" s="985" t="s">
        <v>1099</v>
      </c>
      <c r="B103" s="986" t="s">
        <v>1100</v>
      </c>
      <c r="C103" s="986" t="s">
        <v>1101</v>
      </c>
      <c r="D103" s="987" t="s">
        <v>9</v>
      </c>
      <c r="F103" s="985" t="s">
        <v>1099</v>
      </c>
      <c r="G103" s="986" t="s">
        <v>1100</v>
      </c>
      <c r="H103" s="986" t="s">
        <v>1101</v>
      </c>
      <c r="I103" s="987" t="s">
        <v>1147</v>
      </c>
    </row>
    <row r="104" spans="1:9" ht="21" x14ac:dyDescent="0.35">
      <c r="A104" s="985" t="s">
        <v>1102</v>
      </c>
      <c r="B104" s="986" t="s">
        <v>1103</v>
      </c>
      <c r="C104" s="986"/>
      <c r="D104" s="987" t="s">
        <v>9</v>
      </c>
      <c r="F104" s="985" t="s">
        <v>1102</v>
      </c>
      <c r="G104" s="986" t="s">
        <v>1103</v>
      </c>
      <c r="H104" s="986"/>
      <c r="I104" s="987" t="s">
        <v>1147</v>
      </c>
    </row>
    <row r="105" spans="1:9" ht="21" x14ac:dyDescent="0.35">
      <c r="A105" s="985" t="s">
        <v>1104</v>
      </c>
      <c r="B105" s="986" t="s">
        <v>1105</v>
      </c>
      <c r="C105" s="986"/>
      <c r="D105" s="987" t="s">
        <v>9</v>
      </c>
      <c r="F105" s="985" t="s">
        <v>1104</v>
      </c>
      <c r="G105" s="986" t="s">
        <v>1105</v>
      </c>
      <c r="H105" s="986"/>
      <c r="I105" s="987" t="s">
        <v>1147</v>
      </c>
    </row>
    <row r="106" spans="1:9" ht="21" x14ac:dyDescent="0.35">
      <c r="A106" s="985" t="s">
        <v>1106</v>
      </c>
      <c r="B106" s="986" t="s">
        <v>1107</v>
      </c>
      <c r="C106" s="986"/>
      <c r="D106" s="987" t="s">
        <v>9</v>
      </c>
      <c r="F106" s="985" t="s">
        <v>1106</v>
      </c>
      <c r="G106" s="986" t="s">
        <v>1107</v>
      </c>
      <c r="H106" s="986"/>
      <c r="I106" s="987" t="s">
        <v>1147</v>
      </c>
    </row>
    <row r="107" spans="1:9" ht="31.5" x14ac:dyDescent="0.35">
      <c r="A107" s="985" t="s">
        <v>1108</v>
      </c>
      <c r="B107" s="986" t="s">
        <v>1109</v>
      </c>
      <c r="C107" s="986" t="s">
        <v>1110</v>
      </c>
      <c r="D107" s="987" t="s">
        <v>16</v>
      </c>
      <c r="F107" s="985" t="s">
        <v>1108</v>
      </c>
      <c r="G107" s="986" t="s">
        <v>1109</v>
      </c>
      <c r="H107" s="986" t="s">
        <v>1149</v>
      </c>
      <c r="I107" s="987" t="s">
        <v>9</v>
      </c>
    </row>
    <row r="108" spans="1:9" x14ac:dyDescent="0.35">
      <c r="A108" s="985" t="s">
        <v>1111</v>
      </c>
      <c r="B108" s="986" t="s">
        <v>1112</v>
      </c>
      <c r="C108" s="986"/>
      <c r="D108" s="987" t="s">
        <v>9</v>
      </c>
      <c r="F108" s="985" t="s">
        <v>1111</v>
      </c>
      <c r="G108" s="986" t="s">
        <v>1112</v>
      </c>
      <c r="H108" s="986"/>
      <c r="I108" s="987" t="s">
        <v>1147</v>
      </c>
    </row>
    <row r="109" spans="1:9" ht="21" x14ac:dyDescent="0.35">
      <c r="A109" s="985" t="s">
        <v>1113</v>
      </c>
      <c r="B109" s="986" t="s">
        <v>1114</v>
      </c>
      <c r="C109" s="986"/>
      <c r="D109" s="987"/>
      <c r="F109" s="985" t="s">
        <v>1113</v>
      </c>
      <c r="G109" s="986" t="s">
        <v>1114</v>
      </c>
      <c r="H109" s="986"/>
      <c r="I109" s="987" t="s">
        <v>1147</v>
      </c>
    </row>
    <row r="110" spans="1:9" x14ac:dyDescent="0.35">
      <c r="A110" s="983" t="s">
        <v>1115</v>
      </c>
      <c r="B110" s="984" t="s">
        <v>1116</v>
      </c>
      <c r="C110" s="928"/>
      <c r="D110" s="928"/>
      <c r="F110" s="983" t="s">
        <v>1115</v>
      </c>
      <c r="G110" s="984" t="s">
        <v>1116</v>
      </c>
      <c r="H110" s="928"/>
      <c r="I110" s="928"/>
    </row>
    <row r="111" spans="1:9" ht="21" x14ac:dyDescent="0.35">
      <c r="A111" s="985" t="s">
        <v>1117</v>
      </c>
      <c r="B111" s="986" t="s">
        <v>1118</v>
      </c>
      <c r="C111" s="986"/>
      <c r="D111" s="987" t="s">
        <v>9</v>
      </c>
      <c r="F111" s="985" t="s">
        <v>1117</v>
      </c>
      <c r="G111" s="986" t="s">
        <v>1118</v>
      </c>
      <c r="H111" s="986"/>
      <c r="I111" s="987" t="s">
        <v>1147</v>
      </c>
    </row>
    <row r="112" spans="1:9" ht="21" x14ac:dyDescent="0.35">
      <c r="A112" s="985" t="s">
        <v>1119</v>
      </c>
      <c r="B112" s="986" t="s">
        <v>1120</v>
      </c>
      <c r="C112" s="986"/>
      <c r="D112" s="987" t="s">
        <v>9</v>
      </c>
      <c r="F112" s="985" t="s">
        <v>1119</v>
      </c>
      <c r="G112" s="986" t="s">
        <v>1120</v>
      </c>
      <c r="H112" s="986"/>
      <c r="I112" s="987" t="s">
        <v>1147</v>
      </c>
    </row>
    <row r="113" spans="1:9" x14ac:dyDescent="0.35">
      <c r="A113" s="985" t="s">
        <v>1121</v>
      </c>
      <c r="B113" s="986" t="s">
        <v>1122</v>
      </c>
      <c r="C113" s="986"/>
      <c r="D113" s="987" t="s">
        <v>9</v>
      </c>
      <c r="F113" s="985" t="s">
        <v>1121</v>
      </c>
      <c r="G113" s="986" t="s">
        <v>1122</v>
      </c>
      <c r="H113" s="986"/>
      <c r="I113" s="987" t="s">
        <v>1147</v>
      </c>
    </row>
    <row r="114" spans="1:9" ht="21" x14ac:dyDescent="0.35">
      <c r="A114" s="985" t="s">
        <v>1123</v>
      </c>
      <c r="B114" s="986" t="s">
        <v>1124</v>
      </c>
      <c r="C114" s="986"/>
      <c r="D114" s="987" t="s">
        <v>9</v>
      </c>
      <c r="F114" s="985" t="s">
        <v>1123</v>
      </c>
      <c r="G114" s="986" t="s">
        <v>1124</v>
      </c>
      <c r="H114" s="986"/>
      <c r="I114" s="987" t="s">
        <v>9</v>
      </c>
    </row>
    <row r="115" spans="1:9" ht="63" x14ac:dyDescent="0.35">
      <c r="A115" s="985" t="s">
        <v>1125</v>
      </c>
      <c r="B115" s="986" t="s">
        <v>1126</v>
      </c>
      <c r="C115" s="986" t="s">
        <v>1127</v>
      </c>
      <c r="D115" s="987" t="s">
        <v>16</v>
      </c>
      <c r="F115" s="999" t="s">
        <v>1125</v>
      </c>
      <c r="G115" s="986" t="s">
        <v>1129</v>
      </c>
      <c r="H115" s="986" t="s">
        <v>1130</v>
      </c>
      <c r="I115" s="987" t="s">
        <v>9</v>
      </c>
    </row>
    <row r="116" spans="1:9" ht="31.5" x14ac:dyDescent="0.35">
      <c r="A116" s="985" t="s">
        <v>1128</v>
      </c>
      <c r="B116" s="986" t="s">
        <v>1129</v>
      </c>
      <c r="C116" s="986" t="s">
        <v>1130</v>
      </c>
      <c r="D116" s="987" t="s">
        <v>13</v>
      </c>
    </row>
    <row r="117" spans="1:9" x14ac:dyDescent="0.35">
      <c r="A117" s="927"/>
      <c r="B117" s="928"/>
      <c r="C117" s="928"/>
      <c r="D117" s="929"/>
    </row>
    <row r="118" spans="1:9" x14ac:dyDescent="0.35">
      <c r="A118" s="988" t="s">
        <v>1131</v>
      </c>
      <c r="B118" s="989" t="s">
        <v>1132</v>
      </c>
      <c r="C118" s="990"/>
      <c r="D118" s="991"/>
    </row>
    <row r="119" spans="1:9" x14ac:dyDescent="0.35">
      <c r="A119" s="992" t="s">
        <v>1133</v>
      </c>
      <c r="B119" s="993" t="s">
        <v>1134</v>
      </c>
      <c r="C119" s="928"/>
      <c r="D119" s="929"/>
    </row>
    <row r="120" spans="1:9" ht="21" x14ac:dyDescent="0.35">
      <c r="A120" s="994" t="s">
        <v>1135</v>
      </c>
      <c r="B120" s="995" t="s">
        <v>1136</v>
      </c>
      <c r="C120" s="995"/>
      <c r="D120" s="996" t="s">
        <v>13</v>
      </c>
    </row>
    <row r="121" spans="1:9" x14ac:dyDescent="0.35">
      <c r="A121" s="992" t="s">
        <v>1137</v>
      </c>
      <c r="B121" s="993" t="s">
        <v>1138</v>
      </c>
      <c r="C121" s="928"/>
      <c r="D121" s="929"/>
    </row>
    <row r="122" spans="1:9" ht="42" x14ac:dyDescent="0.35">
      <c r="A122" s="997" t="s">
        <v>1139</v>
      </c>
      <c r="B122" s="995" t="s">
        <v>1140</v>
      </c>
      <c r="C122" s="995" t="s">
        <v>1141</v>
      </c>
      <c r="D122" s="996" t="s">
        <v>13</v>
      </c>
    </row>
  </sheetData>
  <mergeCells count="15">
    <mergeCell ref="H26:H29"/>
    <mergeCell ref="C39:C40"/>
    <mergeCell ref="C48:C49"/>
    <mergeCell ref="C75:C76"/>
    <mergeCell ref="C98:C99"/>
    <mergeCell ref="F1:I1"/>
    <mergeCell ref="H6:H9"/>
    <mergeCell ref="H11:H12"/>
    <mergeCell ref="H15:H18"/>
    <mergeCell ref="A1:D1"/>
    <mergeCell ref="C6:C9"/>
    <mergeCell ref="C11:C12"/>
    <mergeCell ref="C15:C18"/>
    <mergeCell ref="C26:C29"/>
    <mergeCell ref="C33:C36"/>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805</v>
      </c>
    </row>
    <row r="2" spans="1:1" x14ac:dyDescent="0.35">
      <c r="A2" t="s">
        <v>622</v>
      </c>
    </row>
    <row r="3" spans="1:1" x14ac:dyDescent="0.35">
      <c r="A3" t="s">
        <v>856</v>
      </c>
    </row>
    <row r="4" spans="1:1" x14ac:dyDescent="0.35">
      <c r="A4" t="s">
        <v>623</v>
      </c>
    </row>
    <row r="5" spans="1:1" x14ac:dyDescent="0.35">
      <c r="A5" t="s">
        <v>857</v>
      </c>
    </row>
    <row r="6" spans="1:1" x14ac:dyDescent="0.35">
      <c r="A6" t="s">
        <v>626</v>
      </c>
    </row>
    <row r="7" spans="1:1" x14ac:dyDescent="0.35">
      <c r="A7" t="s">
        <v>627</v>
      </c>
    </row>
    <row r="8" spans="1:1" x14ac:dyDescent="0.35">
      <c r="A8" t="s">
        <v>860</v>
      </c>
    </row>
    <row r="9" spans="1:1" x14ac:dyDescent="0.35">
      <c r="A9" t="s">
        <v>858</v>
      </c>
    </row>
    <row r="10" spans="1:1" x14ac:dyDescent="0.35">
      <c r="A10" t="s">
        <v>748</v>
      </c>
    </row>
    <row r="11" spans="1:1" x14ac:dyDescent="0.35">
      <c r="A11" t="s">
        <v>859</v>
      </c>
    </row>
    <row r="12" spans="1:1" x14ac:dyDescent="0.35">
      <c r="A12" t="s">
        <v>625</v>
      </c>
    </row>
    <row r="13" spans="1:1" x14ac:dyDescent="0.35">
      <c r="A13" t="s">
        <v>756</v>
      </c>
    </row>
    <row r="14" spans="1:1" x14ac:dyDescent="0.35">
      <c r="A14" t="s">
        <v>861</v>
      </c>
    </row>
    <row r="15" spans="1:1" x14ac:dyDescent="0.35">
      <c r="A15" t="s">
        <v>862</v>
      </c>
    </row>
    <row r="16" spans="1:1" x14ac:dyDescent="0.35">
      <c r="A16" t="s">
        <v>863</v>
      </c>
    </row>
    <row r="17" spans="1:1" x14ac:dyDescent="0.35">
      <c r="A17" t="s">
        <v>864</v>
      </c>
    </row>
    <row r="18" spans="1:1" x14ac:dyDescent="0.35">
      <c r="A18" t="s">
        <v>865</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639" t="s">
        <v>637</v>
      </c>
      <c r="B1" s="640"/>
      <c r="C1" s="640"/>
      <c r="D1" s="640"/>
      <c r="E1" s="640"/>
      <c r="F1" s="639" t="s">
        <v>638</v>
      </c>
      <c r="G1" s="640"/>
      <c r="H1" s="640"/>
      <c r="I1" s="640"/>
      <c r="J1" s="640"/>
    </row>
    <row r="2" spans="1:10" s="117" customFormat="1" ht="13.5" customHeight="1" thickBot="1" x14ac:dyDescent="0.4">
      <c r="A2" s="651" t="e">
        <f>#REF!</f>
        <v>#REF!</v>
      </c>
      <c r="B2" s="652"/>
      <c r="C2" s="652"/>
      <c r="D2" s="652"/>
      <c r="E2" s="652"/>
      <c r="F2" s="653" t="e">
        <f>#REF!</f>
        <v>#REF!</v>
      </c>
      <c r="G2" s="654"/>
      <c r="H2" s="654"/>
      <c r="I2" s="654"/>
      <c r="J2" s="655"/>
    </row>
    <row r="3" spans="1:10" ht="15.75" customHeight="1" thickBot="1" x14ac:dyDescent="0.4">
      <c r="F3" s="116"/>
      <c r="G3" s="116"/>
      <c r="H3" s="116"/>
      <c r="I3" s="116"/>
      <c r="J3" s="116"/>
    </row>
    <row r="4" spans="1:10" ht="15" customHeight="1" x14ac:dyDescent="0.3">
      <c r="A4" s="639" t="s">
        <v>645</v>
      </c>
      <c r="B4" s="640"/>
      <c r="C4" s="640"/>
      <c r="D4" s="641"/>
      <c r="E4" s="639" t="s">
        <v>611</v>
      </c>
      <c r="F4" s="640"/>
      <c r="G4" s="641"/>
      <c r="H4" s="639" t="s">
        <v>2</v>
      </c>
      <c r="I4" s="640"/>
      <c r="J4" s="641"/>
    </row>
    <row r="5" spans="1:10" ht="25.5" customHeight="1" x14ac:dyDescent="0.3">
      <c r="A5" s="616" t="s">
        <v>621</v>
      </c>
      <c r="B5" s="645"/>
      <c r="C5" s="645"/>
      <c r="D5" s="618"/>
      <c r="E5" s="119" t="s">
        <v>271</v>
      </c>
      <c r="F5" s="649" t="s">
        <v>90</v>
      </c>
      <c r="G5" s="650"/>
      <c r="H5" s="120" t="s">
        <v>274</v>
      </c>
      <c r="I5" s="649" t="s">
        <v>249</v>
      </c>
      <c r="J5" s="650"/>
    </row>
    <row r="6" spans="1:10" ht="25.5" customHeight="1" x14ac:dyDescent="0.3">
      <c r="A6" s="616"/>
      <c r="B6" s="645"/>
      <c r="C6" s="645"/>
      <c r="D6" s="618"/>
      <c r="E6" s="119"/>
      <c r="F6" s="649"/>
      <c r="G6" s="650"/>
      <c r="H6" s="120" t="s">
        <v>275</v>
      </c>
      <c r="I6" s="649" t="s">
        <v>250</v>
      </c>
      <c r="J6" s="650"/>
    </row>
    <row r="7" spans="1:10" ht="25.5" customHeight="1" x14ac:dyDescent="0.3">
      <c r="A7" s="616"/>
      <c r="B7" s="645"/>
      <c r="C7" s="645"/>
      <c r="D7" s="618"/>
      <c r="E7" s="119"/>
      <c r="F7" s="649"/>
      <c r="G7" s="650"/>
      <c r="H7" s="120" t="s">
        <v>276</v>
      </c>
      <c r="I7" s="649" t="s">
        <v>251</v>
      </c>
      <c r="J7" s="650"/>
    </row>
    <row r="8" spans="1:10" ht="25.5" customHeight="1" x14ac:dyDescent="0.3">
      <c r="A8" s="616"/>
      <c r="B8" s="645"/>
      <c r="C8" s="645"/>
      <c r="D8" s="618"/>
      <c r="E8" s="119" t="s">
        <v>293</v>
      </c>
      <c r="F8" s="649" t="s">
        <v>94</v>
      </c>
      <c r="G8" s="650"/>
      <c r="H8" s="120" t="s">
        <v>295</v>
      </c>
      <c r="I8" s="649" t="s">
        <v>95</v>
      </c>
      <c r="J8" s="650"/>
    </row>
    <row r="9" spans="1:10" ht="25.5" customHeight="1" thickBot="1" x14ac:dyDescent="0.35">
      <c r="A9" s="646"/>
      <c r="B9" s="647"/>
      <c r="C9" s="647"/>
      <c r="D9" s="648"/>
      <c r="E9" s="121" t="s">
        <v>391</v>
      </c>
      <c r="F9" s="637" t="s">
        <v>595</v>
      </c>
      <c r="G9" s="638"/>
      <c r="H9" s="121" t="s">
        <v>644</v>
      </c>
      <c r="I9" s="637" t="s">
        <v>105</v>
      </c>
      <c r="J9" s="638"/>
    </row>
    <row r="10" spans="1:10" ht="13.5" thickBot="1" x14ac:dyDescent="0.35"/>
    <row r="11" spans="1:10" ht="15.75" customHeight="1" x14ac:dyDescent="0.3">
      <c r="A11" s="639" t="s">
        <v>632</v>
      </c>
      <c r="B11" s="640"/>
      <c r="C11" s="640"/>
      <c r="D11" s="640"/>
      <c r="E11" s="640"/>
      <c r="F11" s="639" t="s">
        <v>643</v>
      </c>
      <c r="G11" s="640"/>
      <c r="H11" s="640"/>
      <c r="I11" s="640"/>
      <c r="J11" s="641"/>
    </row>
    <row r="12" spans="1:10" ht="40.5" customHeight="1" thickBot="1" x14ac:dyDescent="0.35">
      <c r="A12" s="642" t="s">
        <v>646</v>
      </c>
      <c r="B12" s="643"/>
      <c r="C12" s="643"/>
      <c r="D12" s="643"/>
      <c r="E12" s="643"/>
      <c r="F12" s="642" t="s">
        <v>647</v>
      </c>
      <c r="G12" s="643"/>
      <c r="H12" s="643"/>
      <c r="I12" s="643"/>
      <c r="J12" s="644"/>
    </row>
    <row r="13" spans="1:10" ht="15.75" customHeight="1" thickBot="1" x14ac:dyDescent="0.35">
      <c r="J13" s="118"/>
    </row>
    <row r="14" spans="1:10" ht="15.75" customHeight="1" x14ac:dyDescent="0.3">
      <c r="A14" s="639" t="s">
        <v>648</v>
      </c>
      <c r="B14" s="640"/>
      <c r="C14" s="640"/>
      <c r="D14" s="640"/>
      <c r="E14" s="640"/>
      <c r="F14" s="639" t="s">
        <v>605</v>
      </c>
      <c r="G14" s="640"/>
      <c r="H14" s="640"/>
      <c r="I14" s="640"/>
      <c r="J14" s="641"/>
    </row>
    <row r="15" spans="1:10" ht="67.5" customHeight="1" thickBot="1" x14ac:dyDescent="0.35">
      <c r="A15" s="622" t="s">
        <v>649</v>
      </c>
      <c r="B15" s="623"/>
      <c r="C15" s="623"/>
      <c r="D15" s="623"/>
      <c r="E15" s="623"/>
      <c r="F15" s="624" t="s">
        <v>650</v>
      </c>
      <c r="G15" s="625"/>
      <c r="H15" s="625"/>
      <c r="I15" s="625"/>
      <c r="J15" s="626"/>
    </row>
    <row r="16" spans="1:10" ht="15" customHeight="1" thickBot="1" x14ac:dyDescent="0.35"/>
    <row r="17" spans="1:12" ht="15" customHeight="1" thickBot="1" x14ac:dyDescent="0.35">
      <c r="A17" s="627" t="s">
        <v>633</v>
      </c>
      <c r="B17" s="628"/>
      <c r="C17" s="628"/>
      <c r="D17" s="628"/>
      <c r="E17" s="628"/>
      <c r="F17" s="628"/>
      <c r="G17" s="628"/>
      <c r="H17" s="628"/>
      <c r="I17" s="628"/>
      <c r="J17" s="629"/>
    </row>
    <row r="18" spans="1:12" ht="15" customHeight="1" thickBot="1" x14ac:dyDescent="0.35">
      <c r="A18" s="630" t="s">
        <v>651</v>
      </c>
      <c r="B18" s="631"/>
      <c r="C18" s="631"/>
      <c r="D18" s="631"/>
      <c r="E18" s="631"/>
      <c r="F18" s="632" t="s">
        <v>652</v>
      </c>
      <c r="G18" s="632"/>
      <c r="H18" s="632"/>
      <c r="I18" s="632"/>
      <c r="J18" s="633"/>
    </row>
    <row r="19" spans="1:12" ht="15" customHeight="1" thickBot="1" x14ac:dyDescent="0.35">
      <c r="F19" s="118"/>
      <c r="G19" s="118"/>
      <c r="H19" s="118"/>
      <c r="I19" s="118"/>
    </row>
    <row r="20" spans="1:12" s="117" customFormat="1" ht="27" customHeight="1" x14ac:dyDescent="0.35">
      <c r="A20" s="124" t="s">
        <v>642</v>
      </c>
      <c r="B20" s="634" t="s">
        <v>639</v>
      </c>
      <c r="C20" s="635"/>
      <c r="D20" s="636"/>
      <c r="E20" s="634" t="s">
        <v>640</v>
      </c>
      <c r="F20" s="635"/>
      <c r="G20" s="636"/>
      <c r="H20" s="634" t="s">
        <v>641</v>
      </c>
      <c r="I20" s="635"/>
      <c r="J20" s="636"/>
    </row>
    <row r="21" spans="1:12" ht="15" customHeight="1" x14ac:dyDescent="0.3">
      <c r="A21" s="122" t="s">
        <v>634</v>
      </c>
      <c r="B21" s="609" t="s">
        <v>828</v>
      </c>
      <c r="C21" s="610"/>
      <c r="D21" s="611"/>
      <c r="E21" s="612" t="s">
        <v>833</v>
      </c>
      <c r="F21" s="610"/>
      <c r="G21" s="611"/>
      <c r="H21" s="609" t="s">
        <v>835</v>
      </c>
      <c r="I21" s="610"/>
      <c r="J21" s="611"/>
    </row>
    <row r="22" spans="1:12" ht="72.650000000000006" customHeight="1" x14ac:dyDescent="0.3">
      <c r="A22" s="366" t="s">
        <v>825</v>
      </c>
      <c r="B22" s="613" t="s">
        <v>826</v>
      </c>
      <c r="C22" s="614"/>
      <c r="D22" s="615"/>
      <c r="E22" s="616" t="s">
        <v>840</v>
      </c>
      <c r="F22" s="617"/>
      <c r="G22" s="618"/>
      <c r="H22" s="619" t="s">
        <v>836</v>
      </c>
      <c r="I22" s="620"/>
      <c r="J22" s="621"/>
    </row>
    <row r="23" spans="1:12" ht="39" x14ac:dyDescent="0.3">
      <c r="A23" s="122" t="s">
        <v>635</v>
      </c>
      <c r="B23" s="367" t="s">
        <v>653</v>
      </c>
      <c r="C23" s="586" t="s">
        <v>751</v>
      </c>
      <c r="D23" s="587"/>
      <c r="E23" s="128" t="s">
        <v>842</v>
      </c>
      <c r="F23" s="126" t="s">
        <v>843</v>
      </c>
      <c r="G23" s="129"/>
      <c r="H23" s="130" t="s">
        <v>653</v>
      </c>
      <c r="I23" s="131" t="s">
        <v>661</v>
      </c>
      <c r="J23" s="129"/>
    </row>
    <row r="24" spans="1:12" ht="65.150000000000006" customHeight="1" x14ac:dyDescent="0.3">
      <c r="A24" s="122"/>
      <c r="B24" s="125" t="s">
        <v>654</v>
      </c>
      <c r="C24" s="586" t="s">
        <v>827</v>
      </c>
      <c r="D24" s="587"/>
      <c r="E24" s="128" t="s">
        <v>842</v>
      </c>
      <c r="F24" s="126" t="s">
        <v>844</v>
      </c>
      <c r="G24" s="127"/>
      <c r="H24" s="128" t="s">
        <v>653</v>
      </c>
      <c r="I24" s="126" t="s">
        <v>662</v>
      </c>
      <c r="J24" s="129"/>
    </row>
    <row r="25" spans="1:12" ht="26" x14ac:dyDescent="0.3">
      <c r="A25" s="122"/>
      <c r="B25" s="125"/>
      <c r="C25" s="126"/>
      <c r="D25" s="127"/>
      <c r="E25" s="128"/>
      <c r="F25" s="126"/>
      <c r="G25" s="127"/>
      <c r="H25" s="128" t="s">
        <v>653</v>
      </c>
      <c r="I25" s="126" t="s">
        <v>656</v>
      </c>
      <c r="J25" s="129"/>
      <c r="L25" s="11">
        <f>EXP(-2)/25</f>
        <v>5.4134113294645077E-3</v>
      </c>
    </row>
    <row r="26" spans="1:12" ht="55.5" customHeight="1" thickBot="1" x14ac:dyDescent="0.35">
      <c r="A26" s="122"/>
      <c r="B26" s="125" t="s">
        <v>655</v>
      </c>
      <c r="C26" s="126" t="s">
        <v>829</v>
      </c>
      <c r="D26" s="127"/>
      <c r="E26" s="128" t="s">
        <v>655</v>
      </c>
      <c r="F26" s="126" t="s">
        <v>845</v>
      </c>
      <c r="G26" s="127"/>
      <c r="H26" s="128" t="s">
        <v>655</v>
      </c>
      <c r="I26" s="126" t="s">
        <v>657</v>
      </c>
      <c r="J26" s="127"/>
      <c r="L26" s="11">
        <f>1/L25</f>
        <v>184.72640247326626</v>
      </c>
    </row>
    <row r="27" spans="1:12" ht="30.65" customHeight="1" thickBot="1" x14ac:dyDescent="0.35">
      <c r="A27" s="132"/>
      <c r="B27" s="588" t="s">
        <v>830</v>
      </c>
      <c r="C27" s="589"/>
      <c r="D27" s="590"/>
      <c r="E27" s="591" t="s">
        <v>831</v>
      </c>
      <c r="F27" s="589"/>
      <c r="G27" s="590"/>
      <c r="H27" s="588" t="s">
        <v>832</v>
      </c>
      <c r="I27" s="592"/>
      <c r="J27" s="593"/>
    </row>
    <row r="28" spans="1:12" ht="88.5" customHeight="1" x14ac:dyDescent="0.3">
      <c r="A28" s="122"/>
      <c r="B28" s="594" t="s">
        <v>841</v>
      </c>
      <c r="C28" s="595"/>
      <c r="D28" s="596"/>
      <c r="E28" s="597" t="s">
        <v>841</v>
      </c>
      <c r="F28" s="598"/>
      <c r="G28" s="599"/>
      <c r="H28" s="597" t="s">
        <v>839</v>
      </c>
      <c r="I28" s="598"/>
      <c r="J28" s="599"/>
    </row>
    <row r="29" spans="1:12" ht="13.5" thickBot="1" x14ac:dyDescent="0.35">
      <c r="A29" s="123"/>
      <c r="B29" s="600"/>
      <c r="C29" s="601"/>
      <c r="D29" s="602"/>
      <c r="E29" s="600"/>
      <c r="F29" s="601"/>
      <c r="G29" s="602"/>
      <c r="H29" s="133"/>
      <c r="I29" s="134"/>
      <c r="J29" s="135"/>
    </row>
    <row r="30" spans="1:12" ht="15" customHeight="1" x14ac:dyDescent="0.3">
      <c r="A30" s="122" t="s">
        <v>636</v>
      </c>
      <c r="B30" s="603"/>
      <c r="C30" s="604"/>
      <c r="D30" s="605"/>
      <c r="E30" s="603"/>
      <c r="F30" s="604"/>
      <c r="G30" s="605"/>
      <c r="H30" s="606"/>
      <c r="I30" s="607"/>
      <c r="J30" s="608"/>
    </row>
    <row r="31" spans="1:12" ht="26.5" thickBot="1" x14ac:dyDescent="0.35">
      <c r="A31" s="123" t="s">
        <v>834</v>
      </c>
      <c r="B31" s="580" t="s">
        <v>603</v>
      </c>
      <c r="C31" s="581"/>
      <c r="D31" s="582"/>
      <c r="E31" s="580" t="s">
        <v>603</v>
      </c>
      <c r="F31" s="581"/>
      <c r="G31" s="582"/>
      <c r="H31" s="583" t="s">
        <v>603</v>
      </c>
      <c r="I31" s="584"/>
      <c r="J31" s="58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639" t="s">
        <v>637</v>
      </c>
      <c r="B1" s="640"/>
      <c r="C1" s="640"/>
      <c r="D1" s="640"/>
      <c r="E1" s="640"/>
      <c r="F1" s="639" t="s">
        <v>638</v>
      </c>
      <c r="G1" s="640"/>
      <c r="H1" s="640"/>
      <c r="I1" s="640"/>
      <c r="J1" s="640"/>
    </row>
    <row r="2" spans="1:10" s="117" customFormat="1" ht="13.5" customHeight="1" thickBot="1" x14ac:dyDescent="0.4">
      <c r="A2" s="651" t="e">
        <f>#REF!</f>
        <v>#REF!</v>
      </c>
      <c r="B2" s="652"/>
      <c r="C2" s="652"/>
      <c r="D2" s="652"/>
      <c r="E2" s="652"/>
      <c r="F2" s="653" t="e">
        <f>#REF!</f>
        <v>#REF!</v>
      </c>
      <c r="G2" s="654"/>
      <c r="H2" s="654"/>
      <c r="I2" s="654"/>
      <c r="J2" s="655"/>
    </row>
    <row r="3" spans="1:10" ht="15.75" customHeight="1" thickBot="1" x14ac:dyDescent="0.4">
      <c r="F3" s="116"/>
      <c r="G3" s="116"/>
      <c r="H3" s="116"/>
      <c r="I3" s="116"/>
      <c r="J3" s="116"/>
    </row>
    <row r="4" spans="1:10" ht="15" customHeight="1" x14ac:dyDescent="0.3">
      <c r="A4" s="639" t="s">
        <v>645</v>
      </c>
      <c r="B4" s="640"/>
      <c r="C4" s="640"/>
      <c r="D4" s="641"/>
      <c r="E4" s="639" t="s">
        <v>611</v>
      </c>
      <c r="F4" s="640"/>
      <c r="G4" s="641"/>
      <c r="H4" s="639" t="s">
        <v>2</v>
      </c>
      <c r="I4" s="640"/>
      <c r="J4" s="641"/>
    </row>
    <row r="5" spans="1:10" x14ac:dyDescent="0.3">
      <c r="A5" s="616" t="s">
        <v>621</v>
      </c>
      <c r="B5" s="645"/>
      <c r="C5" s="645"/>
      <c r="D5" s="618"/>
      <c r="E5" s="119" t="s">
        <v>271</v>
      </c>
      <c r="F5" s="649" t="s">
        <v>90</v>
      </c>
      <c r="G5" s="650"/>
      <c r="H5" s="120" t="s">
        <v>274</v>
      </c>
      <c r="I5" s="649" t="s">
        <v>249</v>
      </c>
      <c r="J5" s="650"/>
    </row>
    <row r="6" spans="1:10" ht="25.5" customHeight="1" x14ac:dyDescent="0.3">
      <c r="A6" s="616"/>
      <c r="B6" s="645"/>
      <c r="C6" s="645"/>
      <c r="D6" s="618"/>
      <c r="E6" s="119"/>
      <c r="F6" s="649"/>
      <c r="G6" s="650"/>
      <c r="H6" s="120" t="s">
        <v>275</v>
      </c>
      <c r="I6" s="649" t="s">
        <v>250</v>
      </c>
      <c r="J6" s="650"/>
    </row>
    <row r="7" spans="1:10" ht="25.5" customHeight="1" x14ac:dyDescent="0.3">
      <c r="A7" s="616"/>
      <c r="B7" s="645"/>
      <c r="C7" s="645"/>
      <c r="D7" s="618"/>
      <c r="E7" s="119"/>
      <c r="F7" s="649"/>
      <c r="G7" s="650"/>
      <c r="H7" s="120" t="s">
        <v>276</v>
      </c>
      <c r="I7" s="649" t="s">
        <v>251</v>
      </c>
      <c r="J7" s="650"/>
    </row>
    <row r="8" spans="1:10" ht="25.5" customHeight="1" x14ac:dyDescent="0.3">
      <c r="A8" s="616"/>
      <c r="B8" s="645"/>
      <c r="C8" s="645"/>
      <c r="D8" s="618"/>
      <c r="E8" s="119" t="s">
        <v>293</v>
      </c>
      <c r="F8" s="649" t="s">
        <v>94</v>
      </c>
      <c r="G8" s="650"/>
      <c r="H8" s="120" t="s">
        <v>295</v>
      </c>
      <c r="I8" s="649" t="s">
        <v>95</v>
      </c>
      <c r="J8" s="650"/>
    </row>
    <row r="9" spans="1:10" ht="25.5" customHeight="1" thickBot="1" x14ac:dyDescent="0.35">
      <c r="A9" s="646"/>
      <c r="B9" s="647"/>
      <c r="C9" s="647"/>
      <c r="D9" s="648"/>
      <c r="E9" s="121" t="s">
        <v>391</v>
      </c>
      <c r="F9" s="637" t="s">
        <v>595</v>
      </c>
      <c r="G9" s="638"/>
      <c r="H9" s="121" t="s">
        <v>644</v>
      </c>
      <c r="I9" s="637" t="s">
        <v>105</v>
      </c>
      <c r="J9" s="638"/>
    </row>
    <row r="10" spans="1:10" ht="13.5" thickBot="1" x14ac:dyDescent="0.35"/>
    <row r="11" spans="1:10" ht="15.75" customHeight="1" x14ac:dyDescent="0.3">
      <c r="A11" s="639" t="s">
        <v>632</v>
      </c>
      <c r="B11" s="640"/>
      <c r="C11" s="640"/>
      <c r="D11" s="640"/>
      <c r="E11" s="640"/>
      <c r="F11" s="639" t="s">
        <v>643</v>
      </c>
      <c r="G11" s="640"/>
      <c r="H11" s="640"/>
      <c r="I11" s="640"/>
      <c r="J11" s="641"/>
    </row>
    <row r="12" spans="1:10" ht="40.5" customHeight="1" thickBot="1" x14ac:dyDescent="0.35">
      <c r="A12" s="642" t="s">
        <v>646</v>
      </c>
      <c r="B12" s="643"/>
      <c r="C12" s="643"/>
      <c r="D12" s="643"/>
      <c r="E12" s="643"/>
      <c r="F12" s="642" t="s">
        <v>647</v>
      </c>
      <c r="G12" s="643"/>
      <c r="H12" s="643"/>
      <c r="I12" s="643"/>
      <c r="J12" s="644"/>
    </row>
    <row r="13" spans="1:10" ht="15.75" customHeight="1" thickBot="1" x14ac:dyDescent="0.35">
      <c r="J13" s="118"/>
    </row>
    <row r="14" spans="1:10" ht="15.75" customHeight="1" x14ac:dyDescent="0.3">
      <c r="A14" s="639" t="s">
        <v>648</v>
      </c>
      <c r="B14" s="640"/>
      <c r="C14" s="640"/>
      <c r="D14" s="640"/>
      <c r="E14" s="640"/>
      <c r="F14" s="639" t="s">
        <v>605</v>
      </c>
      <c r="G14" s="640"/>
      <c r="H14" s="640"/>
      <c r="I14" s="640"/>
      <c r="J14" s="641"/>
    </row>
    <row r="15" spans="1:10" ht="67.5" customHeight="1" thickBot="1" x14ac:dyDescent="0.35">
      <c r="A15" s="622" t="s">
        <v>649</v>
      </c>
      <c r="B15" s="623"/>
      <c r="C15" s="623"/>
      <c r="D15" s="623"/>
      <c r="E15" s="623"/>
      <c r="F15" s="624" t="s">
        <v>650</v>
      </c>
      <c r="G15" s="625"/>
      <c r="H15" s="625"/>
      <c r="I15" s="625"/>
      <c r="J15" s="626"/>
    </row>
    <row r="16" spans="1:10" ht="15" customHeight="1" thickBot="1" x14ac:dyDescent="0.35"/>
    <row r="17" spans="1:12" ht="15" customHeight="1" thickBot="1" x14ac:dyDescent="0.35">
      <c r="A17" s="627" t="s">
        <v>633</v>
      </c>
      <c r="B17" s="628"/>
      <c r="C17" s="628"/>
      <c r="D17" s="628"/>
      <c r="E17" s="628"/>
      <c r="F17" s="628"/>
      <c r="G17" s="628"/>
      <c r="H17" s="628"/>
      <c r="I17" s="628"/>
      <c r="J17" s="629"/>
    </row>
    <row r="18" spans="1:12" ht="15" customHeight="1" thickBot="1" x14ac:dyDescent="0.35">
      <c r="A18" s="630" t="s">
        <v>651</v>
      </c>
      <c r="B18" s="631"/>
      <c r="C18" s="631"/>
      <c r="D18" s="631"/>
      <c r="E18" s="631"/>
      <c r="F18" s="632" t="s">
        <v>652</v>
      </c>
      <c r="G18" s="632"/>
      <c r="H18" s="632"/>
      <c r="I18" s="632"/>
      <c r="J18" s="633"/>
    </row>
    <row r="19" spans="1:12" ht="15" customHeight="1" thickBot="1" x14ac:dyDescent="0.35">
      <c r="F19" s="118"/>
      <c r="G19" s="118"/>
      <c r="H19" s="118"/>
      <c r="I19" s="118"/>
    </row>
    <row r="20" spans="1:12" s="117" customFormat="1" ht="27" customHeight="1" x14ac:dyDescent="0.35">
      <c r="A20" s="124" t="s">
        <v>642</v>
      </c>
      <c r="B20" s="634" t="s">
        <v>639</v>
      </c>
      <c r="C20" s="635"/>
      <c r="D20" s="636"/>
      <c r="E20" s="634" t="s">
        <v>640</v>
      </c>
      <c r="F20" s="635"/>
      <c r="G20" s="636"/>
      <c r="H20" s="634" t="s">
        <v>641</v>
      </c>
      <c r="I20" s="635"/>
      <c r="J20" s="636"/>
    </row>
    <row r="21" spans="1:12" ht="15" customHeight="1" x14ac:dyDescent="0.3">
      <c r="A21" s="122" t="s">
        <v>634</v>
      </c>
      <c r="B21" s="609" t="s">
        <v>828</v>
      </c>
      <c r="C21" s="610"/>
      <c r="D21" s="611"/>
      <c r="E21" s="612" t="s">
        <v>833</v>
      </c>
      <c r="F21" s="610"/>
      <c r="G21" s="611"/>
      <c r="H21" s="609" t="s">
        <v>835</v>
      </c>
      <c r="I21" s="610"/>
      <c r="J21" s="611"/>
    </row>
    <row r="22" spans="1:12" ht="72.650000000000006" customHeight="1" x14ac:dyDescent="0.3">
      <c r="A22" s="366" t="s">
        <v>825</v>
      </c>
      <c r="B22" s="613" t="s">
        <v>826</v>
      </c>
      <c r="C22" s="614"/>
      <c r="D22" s="615"/>
      <c r="E22" s="616" t="s">
        <v>840</v>
      </c>
      <c r="F22" s="617"/>
      <c r="G22" s="618"/>
      <c r="H22" s="619" t="s">
        <v>836</v>
      </c>
      <c r="I22" s="620"/>
      <c r="J22" s="621"/>
    </row>
    <row r="23" spans="1:12" ht="39" x14ac:dyDescent="0.3">
      <c r="A23" s="122" t="s">
        <v>635</v>
      </c>
      <c r="B23" s="367" t="s">
        <v>653</v>
      </c>
      <c r="C23" s="586" t="s">
        <v>751</v>
      </c>
      <c r="D23" s="587"/>
      <c r="E23" s="128" t="s">
        <v>842</v>
      </c>
      <c r="F23" s="126" t="s">
        <v>843</v>
      </c>
      <c r="G23" s="129"/>
      <c r="H23" s="130" t="s">
        <v>653</v>
      </c>
      <c r="I23" s="131" t="s">
        <v>661</v>
      </c>
      <c r="J23" s="129"/>
    </row>
    <row r="24" spans="1:12" ht="65.150000000000006" customHeight="1" x14ac:dyDescent="0.3">
      <c r="A24" s="122"/>
      <c r="B24" s="125" t="s">
        <v>654</v>
      </c>
      <c r="C24" s="586" t="s">
        <v>827</v>
      </c>
      <c r="D24" s="587"/>
      <c r="E24" s="128" t="s">
        <v>842</v>
      </c>
      <c r="F24" s="126" t="s">
        <v>844</v>
      </c>
      <c r="G24" s="127"/>
      <c r="H24" s="128" t="s">
        <v>653</v>
      </c>
      <c r="I24" s="126" t="s">
        <v>662</v>
      </c>
      <c r="J24" s="129"/>
    </row>
    <row r="25" spans="1:12" ht="26" x14ac:dyDescent="0.3">
      <c r="A25" s="122"/>
      <c r="B25" s="125"/>
      <c r="C25" s="126"/>
      <c r="D25" s="127"/>
      <c r="E25" s="128"/>
      <c r="F25" s="126"/>
      <c r="G25" s="127"/>
      <c r="H25" s="128" t="s">
        <v>653</v>
      </c>
      <c r="I25" s="126" t="s">
        <v>656</v>
      </c>
      <c r="J25" s="129"/>
      <c r="L25" s="11">
        <f>EXP(-2)/25</f>
        <v>5.4134113294645077E-3</v>
      </c>
    </row>
    <row r="26" spans="1:12" ht="55.5" customHeight="1" thickBot="1" x14ac:dyDescent="0.35">
      <c r="A26" s="122"/>
      <c r="B26" s="125" t="s">
        <v>655</v>
      </c>
      <c r="C26" s="126" t="s">
        <v>829</v>
      </c>
      <c r="D26" s="127"/>
      <c r="E26" s="128" t="s">
        <v>655</v>
      </c>
      <c r="F26" s="126" t="s">
        <v>845</v>
      </c>
      <c r="G26" s="127"/>
      <c r="H26" s="128" t="s">
        <v>655</v>
      </c>
      <c r="I26" s="126" t="s">
        <v>657</v>
      </c>
      <c r="J26" s="127"/>
      <c r="L26" s="11">
        <f>1/L25</f>
        <v>184.72640247326626</v>
      </c>
    </row>
    <row r="27" spans="1:12" ht="30.65" customHeight="1" thickBot="1" x14ac:dyDescent="0.35">
      <c r="A27" s="132"/>
      <c r="B27" s="588" t="s">
        <v>830</v>
      </c>
      <c r="C27" s="589"/>
      <c r="D27" s="590"/>
      <c r="E27" s="591" t="s">
        <v>831</v>
      </c>
      <c r="F27" s="589"/>
      <c r="G27" s="590"/>
      <c r="H27" s="588" t="s">
        <v>832</v>
      </c>
      <c r="I27" s="592"/>
      <c r="J27" s="593"/>
    </row>
    <row r="28" spans="1:12" ht="88.5" customHeight="1" x14ac:dyDescent="0.3">
      <c r="A28" s="122"/>
      <c r="B28" s="594" t="s">
        <v>841</v>
      </c>
      <c r="C28" s="595"/>
      <c r="D28" s="596"/>
      <c r="E28" s="597" t="s">
        <v>841</v>
      </c>
      <c r="F28" s="598"/>
      <c r="G28" s="599"/>
      <c r="H28" s="597" t="s">
        <v>839</v>
      </c>
      <c r="I28" s="598"/>
      <c r="J28" s="599"/>
    </row>
    <row r="29" spans="1:12" ht="13.5" thickBot="1" x14ac:dyDescent="0.35">
      <c r="A29" s="123"/>
      <c r="B29" s="600"/>
      <c r="C29" s="601"/>
      <c r="D29" s="602"/>
      <c r="E29" s="600"/>
      <c r="F29" s="601"/>
      <c r="G29" s="602"/>
      <c r="H29" s="133"/>
      <c r="I29" s="134"/>
      <c r="J29" s="135"/>
    </row>
    <row r="30" spans="1:12" ht="15" customHeight="1" x14ac:dyDescent="0.3">
      <c r="A30" s="122" t="s">
        <v>636</v>
      </c>
      <c r="B30" s="603"/>
      <c r="C30" s="604"/>
      <c r="D30" s="605"/>
      <c r="E30" s="603"/>
      <c r="F30" s="604"/>
      <c r="G30" s="605"/>
      <c r="H30" s="606"/>
      <c r="I30" s="607"/>
      <c r="J30" s="608"/>
    </row>
    <row r="31" spans="1:12" ht="26.5" thickBot="1" x14ac:dyDescent="0.35">
      <c r="A31" s="123" t="s">
        <v>834</v>
      </c>
      <c r="B31" s="580" t="s">
        <v>603</v>
      </c>
      <c r="C31" s="581"/>
      <c r="D31" s="582"/>
      <c r="E31" s="580" t="s">
        <v>603</v>
      </c>
      <c r="F31" s="581"/>
      <c r="G31" s="582"/>
      <c r="H31" s="583" t="s">
        <v>603</v>
      </c>
      <c r="I31" s="584"/>
      <c r="J31" s="58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162"/>
  <sheetViews>
    <sheetView zoomScale="80" zoomScaleNormal="80" workbookViewId="0">
      <selection activeCell="C6" sqref="C6"/>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658" t="s">
        <v>16</v>
      </c>
      <c r="H10" s="659" t="s">
        <v>430</v>
      </c>
    </row>
    <row r="11" spans="1:8" s="214" customFormat="1" x14ac:dyDescent="0.35">
      <c r="A11" s="209"/>
      <c r="B11" s="210" t="s">
        <v>423</v>
      </c>
      <c r="C11" s="211" t="s">
        <v>597</v>
      </c>
      <c r="D11" s="210" t="str">
        <f>CONCATENATE(B11,".SF1")</f>
        <v>Res2.C5.SF1</v>
      </c>
      <c r="E11" s="211" t="s">
        <v>427</v>
      </c>
      <c r="F11" s="212"/>
      <c r="G11" s="658"/>
      <c r="H11" s="659"/>
    </row>
    <row r="12" spans="1:8" s="214" customFormat="1" x14ac:dyDescent="0.35">
      <c r="A12" s="209"/>
      <c r="B12" s="210" t="s">
        <v>424</v>
      </c>
      <c r="C12" s="211" t="s">
        <v>438</v>
      </c>
      <c r="D12" s="210" t="str">
        <f>CONCATENATE(B12,".SF1")</f>
        <v>Res2.C6.SF1</v>
      </c>
      <c r="E12" s="211" t="s">
        <v>428</v>
      </c>
      <c r="F12" s="212"/>
      <c r="G12" s="658"/>
      <c r="H12" s="659"/>
    </row>
    <row r="13" spans="1:8" s="214" customFormat="1" x14ac:dyDescent="0.35">
      <c r="A13" s="209"/>
      <c r="B13" s="210" t="s">
        <v>425</v>
      </c>
      <c r="C13" s="211" t="s">
        <v>439</v>
      </c>
      <c r="D13" s="210" t="str">
        <f>CONCATENATE(B13,".SF1")</f>
        <v>Res2.C7.SF1</v>
      </c>
      <c r="E13" s="211" t="s">
        <v>429</v>
      </c>
      <c r="F13" s="212"/>
      <c r="G13" s="658"/>
      <c r="H13" s="659"/>
    </row>
    <row r="14" spans="1:8" s="214" customFormat="1" ht="29" x14ac:dyDescent="0.35">
      <c r="A14" s="209"/>
      <c r="B14" s="210" t="s">
        <v>434</v>
      </c>
      <c r="C14" s="211" t="s">
        <v>441</v>
      </c>
      <c r="D14" s="210" t="str">
        <f>CONCATENATE(B14,".SF1")</f>
        <v>Res2.C10.SF1</v>
      </c>
      <c r="E14" s="211" t="s">
        <v>444</v>
      </c>
      <c r="F14" s="212"/>
      <c r="G14" s="662" t="s">
        <v>16</v>
      </c>
      <c r="H14" s="663" t="s">
        <v>446</v>
      </c>
    </row>
    <row r="15" spans="1:8" s="214" customFormat="1" ht="29" x14ac:dyDescent="0.35">
      <c r="A15" s="209"/>
      <c r="B15" s="210" t="s">
        <v>443</v>
      </c>
      <c r="C15" s="211" t="s">
        <v>442</v>
      </c>
      <c r="D15" s="210" t="str">
        <f>CONCATENATE(B15,".SF1")</f>
        <v>Res2.C11.SF1</v>
      </c>
      <c r="E15" s="211" t="s">
        <v>445</v>
      </c>
      <c r="F15" s="212"/>
      <c r="G15" s="662"/>
      <c r="H15" s="663"/>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752</v>
      </c>
      <c r="B21" s="229"/>
      <c r="C21" s="229"/>
      <c r="D21" s="229"/>
      <c r="E21" s="230"/>
      <c r="F21" s="231"/>
      <c r="G21" s="231"/>
      <c r="H21" s="232"/>
    </row>
    <row r="22" spans="1:8" s="238" customFormat="1" x14ac:dyDescent="0.35">
      <c r="A22" s="234"/>
      <c r="B22" s="235" t="s">
        <v>314</v>
      </c>
      <c r="C22" s="235" t="s">
        <v>308</v>
      </c>
      <c r="D22" s="235"/>
      <c r="E22" s="236"/>
      <c r="F22" s="237"/>
      <c r="G22" s="323" t="s">
        <v>16</v>
      </c>
      <c r="H22" s="665" t="s">
        <v>40</v>
      </c>
    </row>
    <row r="23" spans="1:8" s="238" customFormat="1" x14ac:dyDescent="0.35">
      <c r="A23" s="234"/>
      <c r="B23" s="235" t="s">
        <v>315</v>
      </c>
      <c r="C23" s="235" t="s">
        <v>309</v>
      </c>
      <c r="D23" s="235"/>
      <c r="E23" s="236"/>
      <c r="F23" s="237"/>
      <c r="G23" s="239"/>
      <c r="H23" s="665"/>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313" t="s">
        <v>320</v>
      </c>
      <c r="F26" s="237"/>
      <c r="G26" s="239"/>
      <c r="H26" s="239"/>
    </row>
    <row r="27" spans="1:8" s="238" customFormat="1" x14ac:dyDescent="0.35">
      <c r="A27" s="234"/>
      <c r="B27" s="235" t="s">
        <v>404</v>
      </c>
      <c r="C27" s="235" t="s">
        <v>363</v>
      </c>
      <c r="D27" s="235" t="str">
        <f>CONCATENATE(B27,".SF1")</f>
        <v>Res1.C1.SF1</v>
      </c>
      <c r="E27" s="313" t="s">
        <v>401</v>
      </c>
      <c r="F27" s="237"/>
      <c r="G27" s="239"/>
      <c r="H27" s="239"/>
    </row>
    <row r="28" spans="1:8" s="238" customFormat="1" x14ac:dyDescent="0.35">
      <c r="A28" s="234"/>
      <c r="B28" s="235" t="s">
        <v>405</v>
      </c>
      <c r="C28" s="312"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753</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660" t="s">
        <v>16</v>
      </c>
      <c r="H35" s="661" t="s">
        <v>89</v>
      </c>
    </row>
    <row r="36" spans="1:8" s="252" customFormat="1" x14ac:dyDescent="0.35">
      <c r="A36" s="247"/>
      <c r="B36" s="248" t="s">
        <v>263</v>
      </c>
      <c r="C36" s="249" t="s">
        <v>254</v>
      </c>
      <c r="D36" s="249" t="s">
        <v>266</v>
      </c>
      <c r="E36" s="249" t="s">
        <v>258</v>
      </c>
      <c r="F36" s="250"/>
      <c r="G36" s="660"/>
      <c r="H36" s="661"/>
    </row>
    <row r="37" spans="1:8" s="252" customFormat="1" x14ac:dyDescent="0.35">
      <c r="A37" s="247"/>
      <c r="B37" s="248" t="s">
        <v>264</v>
      </c>
      <c r="C37" s="249" t="s">
        <v>255</v>
      </c>
      <c r="D37" s="249" t="s">
        <v>267</v>
      </c>
      <c r="E37" s="249" t="s">
        <v>259</v>
      </c>
      <c r="F37" s="250"/>
      <c r="G37" s="660"/>
      <c r="H37" s="661"/>
    </row>
    <row r="38" spans="1:8" s="252" customFormat="1" ht="29" x14ac:dyDescent="0.35">
      <c r="A38" s="247"/>
      <c r="B38" s="248"/>
      <c r="C38" s="249"/>
      <c r="D38" s="249" t="s">
        <v>268</v>
      </c>
      <c r="E38" s="249" t="s">
        <v>260</v>
      </c>
      <c r="F38" s="250"/>
      <c r="G38" s="660"/>
      <c r="H38" s="661"/>
    </row>
    <row r="39" spans="1:8" s="252" customFormat="1" x14ac:dyDescent="0.35">
      <c r="A39" s="247"/>
      <c r="B39" s="248"/>
      <c r="C39" s="249"/>
      <c r="D39" s="249" t="s">
        <v>269</v>
      </c>
      <c r="E39" s="249" t="s">
        <v>261</v>
      </c>
      <c r="F39" s="250"/>
      <c r="G39" s="660"/>
      <c r="H39" s="661"/>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754</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669"/>
    </row>
    <row r="45" spans="1:8" s="266" customFormat="1" x14ac:dyDescent="0.35">
      <c r="A45" s="261"/>
      <c r="B45" s="262" t="s">
        <v>482</v>
      </c>
      <c r="C45" s="262" t="s">
        <v>480</v>
      </c>
      <c r="D45" s="262"/>
      <c r="E45" s="263"/>
      <c r="F45" s="264"/>
      <c r="G45" s="667" t="s">
        <v>13</v>
      </c>
      <c r="H45" s="669"/>
    </row>
    <row r="46" spans="1:8" s="266" customFormat="1" ht="29" x14ac:dyDescent="0.35">
      <c r="A46" s="261"/>
      <c r="B46" s="262" t="s">
        <v>483</v>
      </c>
      <c r="C46" s="263" t="s">
        <v>481</v>
      </c>
      <c r="D46" s="262" t="str">
        <f>CONCATENATE(B46,".SF1")</f>
        <v>Res2.C25.SF1</v>
      </c>
      <c r="E46" s="263" t="s">
        <v>111</v>
      </c>
      <c r="F46" s="264"/>
      <c r="G46" s="667"/>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631</v>
      </c>
      <c r="B48" s="270"/>
      <c r="C48" s="270"/>
      <c r="D48" s="270"/>
      <c r="E48" s="271"/>
      <c r="F48" s="272"/>
      <c r="G48" s="272"/>
      <c r="H48" s="273"/>
    </row>
    <row r="49" spans="1:8" s="279" customFormat="1" x14ac:dyDescent="0.35">
      <c r="A49" s="275"/>
      <c r="B49" s="276" t="s">
        <v>372</v>
      </c>
      <c r="C49" s="276" t="s">
        <v>363</v>
      </c>
      <c r="D49" s="276" t="str">
        <f>CONCATENATE(B49,".SF1")</f>
        <v>Mod2.C34.SF1</v>
      </c>
      <c r="E49" s="317" t="s">
        <v>102</v>
      </c>
      <c r="F49" s="666"/>
      <c r="G49" s="666" t="s">
        <v>13</v>
      </c>
      <c r="H49" s="278"/>
    </row>
    <row r="50" spans="1:8" s="279" customFormat="1" x14ac:dyDescent="0.35">
      <c r="A50" s="275"/>
      <c r="B50" s="276" t="s">
        <v>373</v>
      </c>
      <c r="C50" s="276" t="s">
        <v>364</v>
      </c>
      <c r="D50" s="276"/>
      <c r="E50" s="277"/>
      <c r="F50" s="666"/>
      <c r="G50" s="666"/>
      <c r="H50" s="278"/>
    </row>
    <row r="51" spans="1:8" s="279" customFormat="1" x14ac:dyDescent="0.35">
      <c r="A51" s="275"/>
      <c r="B51" s="276" t="s">
        <v>374</v>
      </c>
      <c r="C51" s="316" t="s">
        <v>365</v>
      </c>
      <c r="D51" s="276"/>
      <c r="E51" s="277"/>
      <c r="F51" s="666"/>
      <c r="G51" s="666"/>
      <c r="H51" s="278"/>
    </row>
    <row r="52" spans="1:8" s="279" customFormat="1" ht="29" x14ac:dyDescent="0.35">
      <c r="A52" s="275"/>
      <c r="B52" s="276"/>
      <c r="C52" s="276"/>
      <c r="D52" s="276" t="s">
        <v>468</v>
      </c>
      <c r="E52" s="317" t="s">
        <v>110</v>
      </c>
      <c r="F52" s="278"/>
      <c r="G52" s="322"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674</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657" t="s">
        <v>13</v>
      </c>
      <c r="H55" s="668" t="s">
        <v>63</v>
      </c>
    </row>
    <row r="56" spans="1:8" s="290" customFormat="1" x14ac:dyDescent="0.35">
      <c r="A56" s="286"/>
      <c r="B56" s="287" t="s">
        <v>516</v>
      </c>
      <c r="C56" s="287" t="s">
        <v>511</v>
      </c>
      <c r="D56" s="287"/>
      <c r="E56" s="288"/>
      <c r="F56" s="289"/>
      <c r="G56" s="657"/>
      <c r="H56" s="668"/>
    </row>
    <row r="57" spans="1:8" s="290" customFormat="1" x14ac:dyDescent="0.35">
      <c r="A57" s="286"/>
      <c r="B57" s="287" t="s">
        <v>517</v>
      </c>
      <c r="C57" s="287" t="s">
        <v>512</v>
      </c>
      <c r="D57" s="287"/>
      <c r="E57" s="288"/>
      <c r="F57" s="289"/>
      <c r="G57" s="657"/>
      <c r="H57" s="668"/>
    </row>
    <row r="58" spans="1:8" s="290" customFormat="1" x14ac:dyDescent="0.35">
      <c r="A58" s="286"/>
      <c r="B58" s="287" t="s">
        <v>518</v>
      </c>
      <c r="C58" s="287" t="s">
        <v>513</v>
      </c>
      <c r="D58" s="287" t="str">
        <f>CONCATENATE(B58,".SF1")</f>
        <v>Exp2.C6.SF1</v>
      </c>
      <c r="E58" s="288" t="s">
        <v>515</v>
      </c>
      <c r="F58" s="289"/>
      <c r="G58" s="657"/>
      <c r="H58" s="668"/>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656" t="s">
        <v>16</v>
      </c>
      <c r="H72" s="670"/>
    </row>
    <row r="73" spans="1:8" x14ac:dyDescent="0.35">
      <c r="B73" s="198" t="s">
        <v>198</v>
      </c>
      <c r="C73" s="199" t="s">
        <v>190</v>
      </c>
      <c r="D73" s="199"/>
      <c r="G73" s="656"/>
      <c r="H73" s="670"/>
    </row>
    <row r="74" spans="1:8" x14ac:dyDescent="0.35">
      <c r="B74" s="198" t="s">
        <v>199</v>
      </c>
      <c r="C74" s="199" t="s">
        <v>191</v>
      </c>
      <c r="D74" s="199"/>
      <c r="G74" s="656"/>
      <c r="H74" s="670"/>
    </row>
    <row r="75" spans="1:8" x14ac:dyDescent="0.35">
      <c r="B75" s="198" t="s">
        <v>200</v>
      </c>
      <c r="C75" s="199" t="s">
        <v>192</v>
      </c>
      <c r="D75" s="199"/>
      <c r="G75" s="656"/>
      <c r="H75" s="670"/>
    </row>
    <row r="76" spans="1:8" x14ac:dyDescent="0.35">
      <c r="B76" s="198" t="s">
        <v>201</v>
      </c>
      <c r="C76" s="198" t="s">
        <v>193</v>
      </c>
      <c r="D76" s="199"/>
      <c r="G76" s="656"/>
      <c r="H76" s="670"/>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656" t="s">
        <v>13</v>
      </c>
      <c r="H94" s="664" t="s">
        <v>542</v>
      </c>
    </row>
    <row r="95" spans="1:8" x14ac:dyDescent="0.35">
      <c r="D95" s="198" t="s">
        <v>216</v>
      </c>
      <c r="E95" s="199" t="s">
        <v>203</v>
      </c>
      <c r="G95" s="656"/>
      <c r="H95" s="664"/>
    </row>
    <row r="96" spans="1:8" x14ac:dyDescent="0.35">
      <c r="D96" s="198" t="s">
        <v>217</v>
      </c>
      <c r="E96" s="199" t="s">
        <v>204</v>
      </c>
      <c r="G96" s="656"/>
      <c r="H96" s="664"/>
    </row>
    <row r="97" spans="1:8" x14ac:dyDescent="0.35">
      <c r="B97" s="198" t="s">
        <v>218</v>
      </c>
      <c r="C97" s="198" t="s">
        <v>21</v>
      </c>
      <c r="D97" s="198" t="s">
        <v>222</v>
      </c>
      <c r="E97" s="199" t="s">
        <v>219</v>
      </c>
      <c r="G97" s="656" t="s">
        <v>13</v>
      </c>
    </row>
    <row r="98" spans="1:8" x14ac:dyDescent="0.35">
      <c r="D98" s="198" t="s">
        <v>223</v>
      </c>
      <c r="E98" s="199" t="s">
        <v>220</v>
      </c>
      <c r="G98" s="656"/>
    </row>
    <row r="99" spans="1:8" x14ac:dyDescent="0.35">
      <c r="D99" s="198" t="s">
        <v>224</v>
      </c>
      <c r="E99" s="199" t="s">
        <v>221</v>
      </c>
      <c r="G99" s="656"/>
    </row>
    <row r="100" spans="1:8" x14ac:dyDescent="0.35">
      <c r="B100" s="198" t="s">
        <v>225</v>
      </c>
      <c r="C100" s="198" t="s">
        <v>85</v>
      </c>
      <c r="D100" s="198" t="s">
        <v>230</v>
      </c>
      <c r="E100" s="199" t="s">
        <v>226</v>
      </c>
      <c r="G100" s="656" t="s">
        <v>13</v>
      </c>
    </row>
    <row r="101" spans="1:8" x14ac:dyDescent="0.35">
      <c r="C101" s="199"/>
      <c r="D101" s="198" t="s">
        <v>231</v>
      </c>
      <c r="E101" s="199" t="s">
        <v>227</v>
      </c>
      <c r="G101" s="656"/>
    </row>
    <row r="102" spans="1:8" x14ac:dyDescent="0.35">
      <c r="C102" s="199"/>
      <c r="D102" s="198" t="s">
        <v>232</v>
      </c>
      <c r="E102" s="199" t="s">
        <v>228</v>
      </c>
      <c r="G102" s="656"/>
    </row>
    <row r="103" spans="1:8" x14ac:dyDescent="0.35">
      <c r="C103" s="199"/>
      <c r="D103" s="198" t="s">
        <v>233</v>
      </c>
      <c r="E103" s="199" t="s">
        <v>229</v>
      </c>
      <c r="G103" s="656"/>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656" t="s">
        <v>13</v>
      </c>
      <c r="H117" s="215"/>
    </row>
    <row r="118" spans="1:8" ht="29" x14ac:dyDescent="0.35">
      <c r="D118" s="198" t="s">
        <v>396</v>
      </c>
      <c r="E118" s="199" t="s">
        <v>394</v>
      </c>
      <c r="G118" s="656"/>
    </row>
    <row r="119" spans="1:8" x14ac:dyDescent="0.35">
      <c r="B119" s="198" t="s">
        <v>397</v>
      </c>
      <c r="C119" s="199" t="s">
        <v>107</v>
      </c>
      <c r="D119" s="198" t="str">
        <f>CONCATENATE(B119,".SF1")</f>
        <v>Mod3.C4.SF1</v>
      </c>
      <c r="E119" s="199" t="s">
        <v>393</v>
      </c>
      <c r="G119" s="656" t="s">
        <v>13</v>
      </c>
    </row>
    <row r="120" spans="1:8" ht="29" x14ac:dyDescent="0.35">
      <c r="D120" s="198" t="s">
        <v>398</v>
      </c>
      <c r="E120" s="199" t="s">
        <v>394</v>
      </c>
      <c r="G120" s="656"/>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656" t="s">
        <v>13</v>
      </c>
    </row>
    <row r="127" spans="1:8" x14ac:dyDescent="0.35">
      <c r="D127" s="198" t="s">
        <v>490</v>
      </c>
      <c r="E127" s="199" t="s">
        <v>488</v>
      </c>
      <c r="G127" s="656"/>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656" t="s">
        <v>13</v>
      </c>
    </row>
    <row r="131" spans="1:8" ht="43.5" x14ac:dyDescent="0.35">
      <c r="C131" s="199"/>
      <c r="D131" s="199" t="s">
        <v>497</v>
      </c>
      <c r="E131" s="199" t="s">
        <v>492</v>
      </c>
      <c r="G131" s="656"/>
      <c r="H131" s="201" t="s">
        <v>493</v>
      </c>
    </row>
    <row r="133" spans="1:8" x14ac:dyDescent="0.35">
      <c r="A133" s="291" t="s">
        <v>61</v>
      </c>
    </row>
    <row r="134" spans="1:8" x14ac:dyDescent="0.35">
      <c r="B134" s="198" t="s">
        <v>505</v>
      </c>
      <c r="C134" s="198" t="s">
        <v>62</v>
      </c>
      <c r="D134" s="198" t="str">
        <f>CONCATENATE(B134,".SF1")</f>
        <v>Exp2.C2.SF1</v>
      </c>
      <c r="E134" s="199" t="s">
        <v>501</v>
      </c>
      <c r="G134" s="656" t="s">
        <v>13</v>
      </c>
    </row>
    <row r="135" spans="1:8" x14ac:dyDescent="0.35">
      <c r="D135" s="198" t="s">
        <v>507</v>
      </c>
      <c r="E135" s="199" t="s">
        <v>502</v>
      </c>
      <c r="G135" s="656"/>
    </row>
    <row r="136" spans="1:8" x14ac:dyDescent="0.35">
      <c r="D136" s="198" t="s">
        <v>508</v>
      </c>
      <c r="E136" s="199" t="s">
        <v>503</v>
      </c>
      <c r="G136" s="656"/>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656" t="s">
        <v>13</v>
      </c>
    </row>
    <row r="141" spans="1:8" x14ac:dyDescent="0.35">
      <c r="A141" s="291"/>
      <c r="G141" s="656"/>
      <c r="H141" s="201" t="s">
        <v>65</v>
      </c>
    </row>
    <row r="142" spans="1:8" x14ac:dyDescent="0.35">
      <c r="B142" s="198" t="s">
        <v>532</v>
      </c>
      <c r="C142" s="199" t="s">
        <v>117</v>
      </c>
      <c r="D142" s="198" t="str">
        <f t="shared" si="0"/>
        <v>Exp3.C4.SF1</v>
      </c>
      <c r="E142" s="199" t="s">
        <v>491</v>
      </c>
      <c r="G142" s="656"/>
      <c r="H142" s="202"/>
    </row>
    <row r="143" spans="1:8" x14ac:dyDescent="0.35">
      <c r="B143" s="198" t="s">
        <v>533</v>
      </c>
      <c r="C143" s="198" t="s">
        <v>528</v>
      </c>
      <c r="D143" s="198" t="str">
        <f t="shared" si="0"/>
        <v>Exp3.C5.SF1</v>
      </c>
      <c r="E143" s="199" t="s">
        <v>530</v>
      </c>
      <c r="G143" s="656"/>
      <c r="H143" s="202"/>
    </row>
    <row r="144" spans="1:8" x14ac:dyDescent="0.35">
      <c r="B144" s="198" t="s">
        <v>534</v>
      </c>
      <c r="C144" s="199" t="s">
        <v>529</v>
      </c>
      <c r="D144" s="198" t="str">
        <f t="shared" si="0"/>
        <v>Exp3.C6.SF1</v>
      </c>
      <c r="E144" s="199" t="s">
        <v>531</v>
      </c>
      <c r="G144" s="656"/>
      <c r="H144" s="202"/>
    </row>
    <row r="145" spans="1:8" x14ac:dyDescent="0.35">
      <c r="G145" s="656"/>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656" t="s">
        <v>13</v>
      </c>
    </row>
    <row r="153" spans="1:8" x14ac:dyDescent="0.35">
      <c r="D153" s="198" t="s">
        <v>592</v>
      </c>
      <c r="E153" s="199" t="s">
        <v>582</v>
      </c>
      <c r="G153" s="656"/>
    </row>
    <row r="154" spans="1:8" x14ac:dyDescent="0.35">
      <c r="D154" s="199"/>
    </row>
    <row r="162" spans="3:4" x14ac:dyDescent="0.35">
      <c r="C162" s="199"/>
      <c r="D162" s="199"/>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725" t="s">
        <v>637</v>
      </c>
      <c r="B1" s="726"/>
      <c r="C1" s="726"/>
      <c r="D1" s="726"/>
      <c r="E1" s="726"/>
      <c r="F1" s="725" t="s">
        <v>638</v>
      </c>
      <c r="G1" s="726"/>
      <c r="H1" s="726"/>
      <c r="I1" s="726"/>
      <c r="J1" s="726"/>
    </row>
    <row r="2" spans="1:10" s="117" customFormat="1" ht="13.5" customHeight="1" thickBot="1" x14ac:dyDescent="0.4">
      <c r="A2" s="739" t="s">
        <v>837</v>
      </c>
      <c r="B2" s="740"/>
      <c r="C2" s="740"/>
      <c r="D2" s="740"/>
      <c r="E2" s="740"/>
      <c r="F2" s="741" t="s">
        <v>838</v>
      </c>
      <c r="G2" s="742"/>
      <c r="H2" s="742"/>
      <c r="I2" s="742"/>
      <c r="J2" s="743"/>
    </row>
    <row r="3" spans="1:10" s="117" customFormat="1" ht="15.75" customHeight="1" thickBot="1" x14ac:dyDescent="0.4">
      <c r="F3" s="424"/>
      <c r="G3" s="424"/>
      <c r="H3" s="424"/>
      <c r="I3" s="424"/>
      <c r="J3" s="424"/>
    </row>
    <row r="4" spans="1:10" s="117" customFormat="1" ht="15" customHeight="1" x14ac:dyDescent="0.35">
      <c r="A4" s="725" t="s">
        <v>645</v>
      </c>
      <c r="B4" s="726"/>
      <c r="C4" s="726"/>
      <c r="D4" s="727"/>
      <c r="E4" s="725" t="s">
        <v>611</v>
      </c>
      <c r="F4" s="726"/>
      <c r="G4" s="727"/>
      <c r="H4" s="725" t="s">
        <v>2</v>
      </c>
      <c r="I4" s="726"/>
      <c r="J4" s="727"/>
    </row>
    <row r="5" spans="1:10" x14ac:dyDescent="0.3">
      <c r="A5" s="707"/>
      <c r="B5" s="733"/>
      <c r="C5" s="733"/>
      <c r="D5" s="709"/>
      <c r="E5" s="426"/>
      <c r="F5" s="737"/>
      <c r="G5" s="738"/>
      <c r="H5" s="427"/>
      <c r="I5" s="737"/>
      <c r="J5" s="738"/>
    </row>
    <row r="6" spans="1:10" ht="25.5" customHeight="1" x14ac:dyDescent="0.3">
      <c r="A6" s="707"/>
      <c r="B6" s="733"/>
      <c r="C6" s="733"/>
      <c r="D6" s="709"/>
      <c r="E6" s="426"/>
      <c r="F6" s="737"/>
      <c r="G6" s="738"/>
      <c r="H6" s="427"/>
      <c r="I6" s="737"/>
      <c r="J6" s="738"/>
    </row>
    <row r="7" spans="1:10" ht="25.5" customHeight="1" x14ac:dyDescent="0.3">
      <c r="A7" s="707"/>
      <c r="B7" s="733"/>
      <c r="C7" s="733"/>
      <c r="D7" s="709"/>
      <c r="E7" s="426"/>
      <c r="F7" s="737"/>
      <c r="G7" s="738"/>
      <c r="H7" s="427"/>
      <c r="I7" s="737"/>
      <c r="J7" s="738"/>
    </row>
    <row r="8" spans="1:10" ht="25.5" customHeight="1" x14ac:dyDescent="0.3">
      <c r="A8" s="707"/>
      <c r="B8" s="733"/>
      <c r="C8" s="733"/>
      <c r="D8" s="709"/>
      <c r="E8" s="426"/>
      <c r="F8" s="737"/>
      <c r="G8" s="738"/>
      <c r="H8" s="427"/>
      <c r="I8" s="737"/>
      <c r="J8" s="738"/>
    </row>
    <row r="9" spans="1:10" ht="25.5" customHeight="1" thickBot="1" x14ac:dyDescent="0.35">
      <c r="A9" s="734"/>
      <c r="B9" s="735"/>
      <c r="C9" s="735"/>
      <c r="D9" s="736"/>
      <c r="E9" s="428"/>
      <c r="F9" s="728"/>
      <c r="G9" s="729"/>
      <c r="H9" s="428"/>
      <c r="I9" s="728"/>
      <c r="J9" s="729"/>
    </row>
    <row r="10" spans="1:10" ht="13.5" thickBot="1" x14ac:dyDescent="0.35"/>
    <row r="11" spans="1:10" ht="15.75" customHeight="1" x14ac:dyDescent="0.3">
      <c r="A11" s="725" t="s">
        <v>632</v>
      </c>
      <c r="B11" s="726"/>
      <c r="C11" s="726"/>
      <c r="D11" s="726"/>
      <c r="E11" s="726"/>
      <c r="F11" s="725" t="s">
        <v>643</v>
      </c>
      <c r="G11" s="726"/>
      <c r="H11" s="726"/>
      <c r="I11" s="726"/>
      <c r="J11" s="727"/>
    </row>
    <row r="12" spans="1:10" ht="40.5" customHeight="1" thickBot="1" x14ac:dyDescent="0.35">
      <c r="A12" s="730"/>
      <c r="B12" s="731"/>
      <c r="C12" s="731"/>
      <c r="D12" s="731"/>
      <c r="E12" s="731"/>
      <c r="F12" s="730"/>
      <c r="G12" s="731"/>
      <c r="H12" s="731"/>
      <c r="I12" s="731"/>
      <c r="J12" s="732"/>
    </row>
    <row r="13" spans="1:10" ht="15.75" customHeight="1" thickBot="1" x14ac:dyDescent="0.35">
      <c r="J13" s="118"/>
    </row>
    <row r="14" spans="1:10" ht="15.75" customHeight="1" x14ac:dyDescent="0.3">
      <c r="A14" s="725" t="s">
        <v>648</v>
      </c>
      <c r="B14" s="726"/>
      <c r="C14" s="726"/>
      <c r="D14" s="726"/>
      <c r="E14" s="726"/>
      <c r="F14" s="725" t="s">
        <v>605</v>
      </c>
      <c r="G14" s="726"/>
      <c r="H14" s="726"/>
      <c r="I14" s="726"/>
      <c r="J14" s="727"/>
    </row>
    <row r="15" spans="1:10" ht="67.5" customHeight="1" thickBot="1" x14ac:dyDescent="0.35">
      <c r="A15" s="713"/>
      <c r="B15" s="714"/>
      <c r="C15" s="714"/>
      <c r="D15" s="714"/>
      <c r="E15" s="714"/>
      <c r="F15" s="715"/>
      <c r="G15" s="716"/>
      <c r="H15" s="716"/>
      <c r="I15" s="716"/>
      <c r="J15" s="717"/>
    </row>
    <row r="16" spans="1:10" ht="15" customHeight="1" thickBot="1" x14ac:dyDescent="0.35"/>
    <row r="17" spans="1:10" ht="15" customHeight="1" thickBot="1" x14ac:dyDescent="0.35">
      <c r="A17" s="718" t="s">
        <v>633</v>
      </c>
      <c r="B17" s="719"/>
      <c r="C17" s="719"/>
      <c r="D17" s="719"/>
      <c r="E17" s="719"/>
      <c r="F17" s="719"/>
      <c r="G17" s="719"/>
      <c r="H17" s="719"/>
      <c r="I17" s="719"/>
      <c r="J17" s="720"/>
    </row>
    <row r="18" spans="1:10" ht="15" customHeight="1" thickBot="1" x14ac:dyDescent="0.35">
      <c r="A18" s="721"/>
      <c r="B18" s="722"/>
      <c r="C18" s="722"/>
      <c r="D18" s="722"/>
      <c r="E18" s="722"/>
      <c r="F18" s="723"/>
      <c r="G18" s="723"/>
      <c r="H18" s="723"/>
      <c r="I18" s="723"/>
      <c r="J18" s="724"/>
    </row>
    <row r="19" spans="1:10" ht="15" customHeight="1" thickBot="1" x14ac:dyDescent="0.35">
      <c r="F19" s="118"/>
      <c r="G19" s="118"/>
      <c r="H19" s="118"/>
      <c r="I19" s="118"/>
    </row>
    <row r="20" spans="1:10" s="117" customFormat="1" ht="27" customHeight="1" x14ac:dyDescent="0.35">
      <c r="A20" s="425" t="s">
        <v>642</v>
      </c>
      <c r="B20" s="725" t="s">
        <v>639</v>
      </c>
      <c r="C20" s="726"/>
      <c r="D20" s="727"/>
      <c r="E20" s="725"/>
      <c r="F20" s="726"/>
      <c r="G20" s="727"/>
      <c r="H20" s="725"/>
      <c r="I20" s="726"/>
      <c r="J20" s="727"/>
    </row>
    <row r="21" spans="1:10" ht="15" customHeight="1" x14ac:dyDescent="0.3">
      <c r="A21" s="429" t="s">
        <v>634</v>
      </c>
      <c r="B21" s="700"/>
      <c r="C21" s="701"/>
      <c r="D21" s="702"/>
      <c r="E21" s="703"/>
      <c r="F21" s="701"/>
      <c r="G21" s="702"/>
      <c r="H21" s="700"/>
      <c r="I21" s="701"/>
      <c r="J21" s="702"/>
    </row>
    <row r="22" spans="1:10" ht="72.650000000000006" customHeight="1" x14ac:dyDescent="0.3">
      <c r="A22" s="430" t="s">
        <v>825</v>
      </c>
      <c r="B22" s="704"/>
      <c r="C22" s="705"/>
      <c r="D22" s="706"/>
      <c r="E22" s="707"/>
      <c r="F22" s="708"/>
      <c r="G22" s="709"/>
      <c r="H22" s="710"/>
      <c r="I22" s="711"/>
      <c r="J22" s="712"/>
    </row>
    <row r="23" spans="1:10" x14ac:dyDescent="0.3">
      <c r="A23" s="429" t="s">
        <v>635</v>
      </c>
      <c r="B23" s="431"/>
      <c r="C23" s="677"/>
      <c r="D23" s="678"/>
      <c r="E23" s="432"/>
      <c r="F23" s="433"/>
      <c r="G23" s="434"/>
      <c r="H23" s="435"/>
      <c r="I23" s="436"/>
      <c r="J23" s="434"/>
    </row>
    <row r="24" spans="1:10" ht="65.150000000000006" customHeight="1" x14ac:dyDescent="0.3">
      <c r="A24" s="429"/>
      <c r="B24" s="437"/>
      <c r="C24" s="677"/>
      <c r="D24" s="678"/>
      <c r="E24" s="432"/>
      <c r="F24" s="433"/>
      <c r="G24" s="438"/>
      <c r="H24" s="432"/>
      <c r="I24" s="433"/>
      <c r="J24" s="434"/>
    </row>
    <row r="25" spans="1:10" x14ac:dyDescent="0.3">
      <c r="A25" s="429"/>
      <c r="B25" s="437"/>
      <c r="C25" s="433"/>
      <c r="D25" s="438"/>
      <c r="E25" s="432"/>
      <c r="F25" s="433"/>
      <c r="G25" s="438"/>
      <c r="H25" s="432"/>
      <c r="I25" s="433"/>
      <c r="J25" s="434"/>
    </row>
    <row r="26" spans="1:10" ht="55.5" customHeight="1" thickBot="1" x14ac:dyDescent="0.35">
      <c r="A26" s="429"/>
      <c r="B26" s="437"/>
      <c r="C26" s="433"/>
      <c r="D26" s="438"/>
      <c r="E26" s="432"/>
      <c r="F26" s="433"/>
      <c r="G26" s="438"/>
      <c r="H26" s="432"/>
      <c r="I26" s="433"/>
      <c r="J26" s="438"/>
    </row>
    <row r="27" spans="1:10" ht="30.65" customHeight="1" thickBot="1" x14ac:dyDescent="0.35">
      <c r="A27" s="439"/>
      <c r="B27" s="679"/>
      <c r="C27" s="680"/>
      <c r="D27" s="681"/>
      <c r="E27" s="682"/>
      <c r="F27" s="680"/>
      <c r="G27" s="681"/>
      <c r="H27" s="679"/>
      <c r="I27" s="683"/>
      <c r="J27" s="684"/>
    </row>
    <row r="28" spans="1:10" ht="88.5" customHeight="1" x14ac:dyDescent="0.3">
      <c r="A28" s="429"/>
      <c r="B28" s="685"/>
      <c r="C28" s="686"/>
      <c r="D28" s="687"/>
      <c r="E28" s="688"/>
      <c r="F28" s="689"/>
      <c r="G28" s="690"/>
      <c r="H28" s="688"/>
      <c r="I28" s="689"/>
      <c r="J28" s="690"/>
    </row>
    <row r="29" spans="1:10" ht="13.5" thickBot="1" x14ac:dyDescent="0.35">
      <c r="A29" s="440"/>
      <c r="B29" s="691"/>
      <c r="C29" s="692"/>
      <c r="D29" s="693"/>
      <c r="E29" s="691"/>
      <c r="F29" s="692"/>
      <c r="G29" s="693"/>
      <c r="H29" s="441"/>
      <c r="I29" s="442"/>
      <c r="J29" s="443"/>
    </row>
    <row r="30" spans="1:10" ht="15" customHeight="1" x14ac:dyDescent="0.3">
      <c r="A30" s="429" t="s">
        <v>636</v>
      </c>
      <c r="B30" s="694"/>
      <c r="C30" s="695"/>
      <c r="D30" s="696"/>
      <c r="E30" s="694"/>
      <c r="F30" s="695"/>
      <c r="G30" s="696"/>
      <c r="H30" s="697"/>
      <c r="I30" s="698"/>
      <c r="J30" s="699"/>
    </row>
    <row r="31" spans="1:10" ht="26.5" thickBot="1" x14ac:dyDescent="0.35">
      <c r="A31" s="440" t="s">
        <v>834</v>
      </c>
      <c r="B31" s="671"/>
      <c r="C31" s="672"/>
      <c r="D31" s="673"/>
      <c r="E31" s="671"/>
      <c r="F31" s="672"/>
      <c r="G31" s="673"/>
      <c r="H31" s="674"/>
      <c r="I31" s="675"/>
      <c r="J31" s="676"/>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746" t="s">
        <v>637</v>
      </c>
      <c r="B1" s="747"/>
      <c r="C1" s="747"/>
      <c r="D1" s="747"/>
      <c r="E1" s="747"/>
      <c r="F1" s="746" t="s">
        <v>638</v>
      </c>
      <c r="G1" s="747"/>
      <c r="H1" s="747"/>
      <c r="I1" s="747"/>
      <c r="J1" s="747"/>
    </row>
    <row r="2" spans="1:20" s="117" customFormat="1" ht="13.5" customHeight="1" thickBot="1" x14ac:dyDescent="0.4">
      <c r="A2" s="748" t="str">
        <f>Cycles!A2</f>
        <v xml:space="preserve">Cycle 2 : Prévoir les performances des systèmes asservis. </v>
      </c>
      <c r="B2" s="749"/>
      <c r="C2" s="749"/>
      <c r="D2" s="749"/>
      <c r="E2" s="749"/>
      <c r="F2" s="750" t="s">
        <v>630</v>
      </c>
      <c r="G2" s="751"/>
      <c r="H2" s="751"/>
      <c r="I2" s="751"/>
      <c r="J2" s="752"/>
    </row>
    <row r="3" spans="1:20" ht="15.75" customHeight="1" thickBot="1" x14ac:dyDescent="0.4">
      <c r="F3" s="116"/>
      <c r="G3" s="116"/>
      <c r="H3" s="116"/>
      <c r="I3" s="116"/>
      <c r="J3" s="116"/>
    </row>
    <row r="4" spans="1:20" ht="15" customHeight="1" x14ac:dyDescent="0.3">
      <c r="A4" s="746" t="s">
        <v>645</v>
      </c>
      <c r="B4" s="747"/>
      <c r="C4" s="747"/>
      <c r="D4" s="753"/>
      <c r="E4" s="746" t="s">
        <v>611</v>
      </c>
      <c r="F4" s="747"/>
      <c r="G4" s="753"/>
      <c r="H4" s="746" t="s">
        <v>2</v>
      </c>
      <c r="I4" s="747"/>
      <c r="J4" s="753"/>
    </row>
    <row r="5" spans="1:20" ht="29.25" customHeight="1" x14ac:dyDescent="0.3">
      <c r="A5" s="762" t="s">
        <v>663</v>
      </c>
      <c r="B5" s="763"/>
      <c r="C5" s="763"/>
      <c r="D5" s="764"/>
      <c r="E5" s="156" t="s">
        <v>392</v>
      </c>
      <c r="F5" s="754" t="s">
        <v>390</v>
      </c>
      <c r="G5" s="755"/>
      <c r="H5" s="157" t="s">
        <v>664</v>
      </c>
      <c r="I5" s="754" t="s">
        <v>106</v>
      </c>
      <c r="J5" s="755"/>
      <c r="Q5" s="801"/>
      <c r="R5" s="801"/>
      <c r="S5" s="11" t="s">
        <v>16</v>
      </c>
    </row>
    <row r="6" spans="1:20" ht="29.25" customHeight="1" x14ac:dyDescent="0.3">
      <c r="A6" s="762"/>
      <c r="B6" s="763"/>
      <c r="C6" s="763"/>
      <c r="D6" s="764"/>
      <c r="E6" s="156" t="s">
        <v>422</v>
      </c>
      <c r="F6" s="754" t="s">
        <v>437</v>
      </c>
      <c r="G6" s="755"/>
      <c r="H6" s="157"/>
      <c r="I6" s="754"/>
      <c r="J6" s="755"/>
      <c r="Q6" s="801"/>
      <c r="R6" s="801"/>
      <c r="S6" s="11" t="s">
        <v>16</v>
      </c>
      <c r="T6" s="11" t="s">
        <v>430</v>
      </c>
    </row>
    <row r="7" spans="1:20" ht="29.25" customHeight="1" x14ac:dyDescent="0.3">
      <c r="A7" s="762"/>
      <c r="B7" s="763"/>
      <c r="C7" s="763"/>
      <c r="D7" s="764"/>
      <c r="E7" s="156" t="s">
        <v>423</v>
      </c>
      <c r="F7" s="754" t="s">
        <v>597</v>
      </c>
      <c r="G7" s="755"/>
      <c r="H7" s="157" t="s">
        <v>665</v>
      </c>
      <c r="I7" s="754" t="s">
        <v>427</v>
      </c>
      <c r="J7" s="755"/>
      <c r="Q7" s="801"/>
      <c r="R7" s="801"/>
    </row>
    <row r="8" spans="1:20" ht="29.25" customHeight="1" x14ac:dyDescent="0.3">
      <c r="A8" s="762"/>
      <c r="B8" s="763"/>
      <c r="C8" s="763"/>
      <c r="D8" s="764"/>
      <c r="E8" s="156" t="s">
        <v>424</v>
      </c>
      <c r="F8" s="754" t="s">
        <v>438</v>
      </c>
      <c r="G8" s="755"/>
      <c r="H8" s="157" t="s">
        <v>666</v>
      </c>
      <c r="I8" s="754" t="s">
        <v>428</v>
      </c>
      <c r="J8" s="755"/>
      <c r="Q8" s="801"/>
      <c r="R8" s="801"/>
    </row>
    <row r="9" spans="1:20" ht="29.25" customHeight="1" x14ac:dyDescent="0.3">
      <c r="A9" s="762"/>
      <c r="B9" s="763"/>
      <c r="C9" s="763"/>
      <c r="D9" s="764"/>
      <c r="E9" s="156" t="s">
        <v>425</v>
      </c>
      <c r="F9" s="754" t="s">
        <v>439</v>
      </c>
      <c r="G9" s="755"/>
      <c r="H9" s="157" t="s">
        <v>667</v>
      </c>
      <c r="I9" s="754" t="s">
        <v>429</v>
      </c>
      <c r="J9" s="755"/>
    </row>
    <row r="10" spans="1:20" ht="29.25" customHeight="1" x14ac:dyDescent="0.3">
      <c r="A10" s="762"/>
      <c r="B10" s="763"/>
      <c r="C10" s="763"/>
      <c r="D10" s="764"/>
      <c r="E10" s="156" t="s">
        <v>434</v>
      </c>
      <c r="F10" s="754" t="s">
        <v>441</v>
      </c>
      <c r="G10" s="755"/>
      <c r="H10" s="157" t="s">
        <v>668</v>
      </c>
      <c r="I10" s="754" t="s">
        <v>444</v>
      </c>
      <c r="J10" s="755"/>
    </row>
    <row r="11" spans="1:20" ht="29.25" customHeight="1" thickBot="1" x14ac:dyDescent="0.35">
      <c r="A11" s="765"/>
      <c r="B11" s="766"/>
      <c r="C11" s="766"/>
      <c r="D11" s="767"/>
      <c r="E11" s="158" t="s">
        <v>443</v>
      </c>
      <c r="F11" s="744" t="s">
        <v>442</v>
      </c>
      <c r="G11" s="745"/>
      <c r="H11" s="158" t="s">
        <v>669</v>
      </c>
      <c r="I11" s="744" t="s">
        <v>445</v>
      </c>
      <c r="J11" s="745"/>
    </row>
    <row r="12" spans="1:20" ht="13.5" thickBot="1" x14ac:dyDescent="0.35">
      <c r="S12" s="11" t="s">
        <v>16</v>
      </c>
      <c r="T12" s="11" t="s">
        <v>446</v>
      </c>
    </row>
    <row r="13" spans="1:20" ht="15.75" customHeight="1" x14ac:dyDescent="0.3">
      <c r="A13" s="746" t="s">
        <v>632</v>
      </c>
      <c r="B13" s="747"/>
      <c r="C13" s="747"/>
      <c r="D13" s="747"/>
      <c r="E13" s="747"/>
      <c r="F13" s="746" t="s">
        <v>643</v>
      </c>
      <c r="G13" s="747"/>
      <c r="H13" s="747"/>
      <c r="I13" s="747"/>
      <c r="J13" s="753"/>
    </row>
    <row r="14" spans="1:20" ht="40.5" customHeight="1" thickBot="1" x14ac:dyDescent="0.35">
      <c r="A14" s="759" t="s">
        <v>670</v>
      </c>
      <c r="B14" s="760"/>
      <c r="C14" s="760"/>
      <c r="D14" s="760"/>
      <c r="E14" s="760"/>
      <c r="F14" s="759" t="s">
        <v>758</v>
      </c>
      <c r="G14" s="760"/>
      <c r="H14" s="760"/>
      <c r="I14" s="760"/>
      <c r="J14" s="761"/>
    </row>
    <row r="15" spans="1:20" ht="15.75" customHeight="1" thickBot="1" x14ac:dyDescent="0.35">
      <c r="J15" s="118"/>
    </row>
    <row r="16" spans="1:20" ht="15.75" customHeight="1" x14ac:dyDescent="0.3">
      <c r="A16" s="746" t="s">
        <v>648</v>
      </c>
      <c r="B16" s="747"/>
      <c r="C16" s="747"/>
      <c r="D16" s="747"/>
      <c r="E16" s="747"/>
      <c r="F16" s="746" t="s">
        <v>605</v>
      </c>
      <c r="G16" s="747"/>
      <c r="H16" s="747"/>
      <c r="I16" s="747"/>
      <c r="J16" s="753"/>
    </row>
    <row r="17" spans="1:10" ht="67.5" customHeight="1" thickBot="1" x14ac:dyDescent="0.35">
      <c r="A17" s="768"/>
      <c r="B17" s="769"/>
      <c r="C17" s="769"/>
      <c r="D17" s="769"/>
      <c r="E17" s="769"/>
      <c r="F17" s="770" t="s">
        <v>846</v>
      </c>
      <c r="G17" s="771"/>
      <c r="H17" s="771"/>
      <c r="I17" s="771"/>
      <c r="J17" s="772"/>
    </row>
    <row r="18" spans="1:10" ht="15" customHeight="1" thickBot="1" x14ac:dyDescent="0.35"/>
    <row r="19" spans="1:10" ht="15" customHeight="1" thickBot="1" x14ac:dyDescent="0.35">
      <c r="A19" s="773" t="s">
        <v>633</v>
      </c>
      <c r="B19" s="774"/>
      <c r="C19" s="774"/>
      <c r="D19" s="774"/>
      <c r="E19" s="774"/>
      <c r="F19" s="774"/>
      <c r="G19" s="774"/>
      <c r="H19" s="774"/>
      <c r="I19" s="774"/>
      <c r="J19" s="775"/>
    </row>
    <row r="20" spans="1:10" ht="15" customHeight="1" thickBot="1" x14ac:dyDescent="0.35">
      <c r="A20" s="776"/>
      <c r="B20" s="777"/>
      <c r="C20" s="777"/>
      <c r="D20" s="777"/>
      <c r="E20" s="777"/>
      <c r="F20" s="778"/>
      <c r="G20" s="778"/>
      <c r="H20" s="778"/>
      <c r="I20" s="778"/>
      <c r="J20" s="779"/>
    </row>
    <row r="21" spans="1:10" ht="15" customHeight="1" thickBot="1" x14ac:dyDescent="0.35">
      <c r="F21" s="118"/>
      <c r="G21" s="118"/>
      <c r="H21" s="118"/>
      <c r="I21" s="118"/>
    </row>
    <row r="22" spans="1:10" s="117" customFormat="1" ht="27" customHeight="1" x14ac:dyDescent="0.35">
      <c r="A22" s="136" t="s">
        <v>642</v>
      </c>
      <c r="B22" s="756" t="s">
        <v>639</v>
      </c>
      <c r="C22" s="757"/>
      <c r="D22" s="758"/>
      <c r="E22" s="756" t="s">
        <v>640</v>
      </c>
      <c r="F22" s="757"/>
      <c r="G22" s="758"/>
      <c r="H22" s="756" t="s">
        <v>641</v>
      </c>
      <c r="I22" s="757"/>
      <c r="J22" s="758"/>
    </row>
    <row r="23" spans="1:10" ht="30" customHeight="1" x14ac:dyDescent="0.3">
      <c r="A23" s="137" t="s">
        <v>634</v>
      </c>
      <c r="B23" s="762" t="s">
        <v>671</v>
      </c>
      <c r="C23" s="763"/>
      <c r="D23" s="764"/>
      <c r="E23" s="786" t="s">
        <v>672</v>
      </c>
      <c r="F23" s="787"/>
      <c r="G23" s="788"/>
      <c r="H23" s="786" t="s">
        <v>673</v>
      </c>
      <c r="I23" s="787"/>
      <c r="J23" s="788"/>
    </row>
    <row r="24" spans="1:10" x14ac:dyDescent="0.3">
      <c r="A24" s="137" t="s">
        <v>635</v>
      </c>
      <c r="B24" s="138" t="s">
        <v>847</v>
      </c>
      <c r="C24" s="139" t="s">
        <v>602</v>
      </c>
      <c r="D24" s="140"/>
      <c r="E24" s="141"/>
      <c r="F24" s="139"/>
      <c r="G24" s="142"/>
      <c r="H24" s="143"/>
      <c r="I24" s="144"/>
      <c r="J24" s="142"/>
    </row>
    <row r="25" spans="1:10" ht="26" x14ac:dyDescent="0.3">
      <c r="A25" s="137"/>
      <c r="B25" s="138" t="s">
        <v>847</v>
      </c>
      <c r="C25" s="139" t="s">
        <v>848</v>
      </c>
      <c r="D25" s="140"/>
      <c r="E25" s="141"/>
      <c r="F25" s="139"/>
      <c r="G25" s="140"/>
      <c r="H25" s="141"/>
      <c r="I25" s="139"/>
      <c r="J25" s="142"/>
    </row>
    <row r="26" spans="1:10" x14ac:dyDescent="0.3">
      <c r="A26" s="137"/>
      <c r="B26" s="138" t="s">
        <v>849</v>
      </c>
      <c r="C26" s="139" t="s">
        <v>850</v>
      </c>
      <c r="D26" s="140"/>
      <c r="E26" s="141"/>
      <c r="F26" s="139"/>
      <c r="G26" s="140"/>
      <c r="H26" s="141"/>
      <c r="I26" s="139"/>
      <c r="J26" s="142"/>
    </row>
    <row r="27" spans="1:10" ht="26.5" thickBot="1" x14ac:dyDescent="0.35">
      <c r="A27" s="137"/>
      <c r="B27" s="138"/>
      <c r="C27" s="139" t="s">
        <v>851</v>
      </c>
      <c r="D27" s="140"/>
      <c r="E27" s="141"/>
      <c r="F27" s="139"/>
      <c r="G27" s="140"/>
      <c r="H27" s="141"/>
      <c r="I27" s="139"/>
      <c r="J27" s="140"/>
    </row>
    <row r="28" spans="1:10" ht="13" customHeight="1" x14ac:dyDescent="0.3">
      <c r="A28" s="145"/>
      <c r="B28" s="798" t="s">
        <v>852</v>
      </c>
      <c r="C28" s="799"/>
      <c r="D28" s="800"/>
      <c r="E28" s="798" t="s">
        <v>853</v>
      </c>
      <c r="F28" s="799"/>
      <c r="G28" s="800"/>
      <c r="H28" s="148"/>
      <c r="I28" s="146"/>
      <c r="J28" s="147"/>
    </row>
    <row r="29" spans="1:10" ht="37.5" customHeight="1" x14ac:dyDescent="0.3">
      <c r="A29" s="137"/>
      <c r="B29" s="138"/>
      <c r="C29" s="139"/>
      <c r="D29" s="140"/>
      <c r="E29" s="141" t="s">
        <v>854</v>
      </c>
      <c r="F29" s="139" t="s">
        <v>855</v>
      </c>
      <c r="G29" s="140"/>
      <c r="H29" s="141"/>
      <c r="I29" s="139"/>
      <c r="J29" s="140"/>
    </row>
    <row r="30" spans="1:10" ht="13.5" thickBot="1" x14ac:dyDescent="0.35">
      <c r="A30" s="149"/>
      <c r="B30" s="789"/>
      <c r="C30" s="790"/>
      <c r="D30" s="791"/>
      <c r="E30" s="150"/>
      <c r="F30" s="151"/>
      <c r="G30" s="152"/>
      <c r="H30" s="153"/>
      <c r="I30" s="154"/>
      <c r="J30" s="155"/>
    </row>
    <row r="31" spans="1:10" ht="15" customHeight="1" x14ac:dyDescent="0.3">
      <c r="A31" s="137" t="s">
        <v>636</v>
      </c>
      <c r="B31" s="792"/>
      <c r="C31" s="793"/>
      <c r="D31" s="794"/>
      <c r="E31" s="792"/>
      <c r="F31" s="793"/>
      <c r="G31" s="794"/>
      <c r="H31" s="795"/>
      <c r="I31" s="796"/>
      <c r="J31" s="797"/>
    </row>
    <row r="32" spans="1:10" ht="13.5" thickBot="1" x14ac:dyDescent="0.35">
      <c r="A32" s="149" t="s">
        <v>658</v>
      </c>
      <c r="B32" s="780" t="s">
        <v>659</v>
      </c>
      <c r="C32" s="781"/>
      <c r="D32" s="782"/>
      <c r="E32" s="780" t="s">
        <v>660</v>
      </c>
      <c r="F32" s="781"/>
      <c r="G32" s="782"/>
      <c r="H32" s="783"/>
      <c r="I32" s="784"/>
      <c r="J32" s="78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848" t="s">
        <v>637</v>
      </c>
      <c r="B1" s="849"/>
      <c r="C1" s="849"/>
      <c r="D1" s="849"/>
      <c r="E1" s="849"/>
      <c r="F1" s="848" t="s">
        <v>638</v>
      </c>
      <c r="G1" s="849"/>
      <c r="H1" s="849"/>
      <c r="I1" s="849"/>
      <c r="J1" s="849"/>
    </row>
    <row r="2" spans="1:22" s="117" customFormat="1" ht="13.5" customHeight="1" thickBot="1" x14ac:dyDescent="0.4">
      <c r="A2" s="876" t="str">
        <f>Tri_Semestre!A17</f>
        <v xml:space="preserve">Cycle 3 : Concevoir la partie commande des systèmes asservis afin de valider leurs performances. </v>
      </c>
      <c r="B2" s="877"/>
      <c r="C2" s="877"/>
      <c r="D2" s="877"/>
      <c r="E2" s="877"/>
      <c r="F2" s="878" t="s">
        <v>820</v>
      </c>
      <c r="G2" s="879"/>
      <c r="H2" s="879"/>
      <c r="I2" s="879"/>
      <c r="J2" s="880"/>
    </row>
    <row r="3" spans="1:22" ht="15.75" customHeight="1" thickBot="1" x14ac:dyDescent="0.4">
      <c r="F3" s="116"/>
      <c r="G3" s="116"/>
      <c r="H3" s="116"/>
      <c r="I3" s="116"/>
      <c r="J3" s="116"/>
    </row>
    <row r="4" spans="1:22" ht="15" customHeight="1" x14ac:dyDescent="0.3">
      <c r="A4" s="848" t="s">
        <v>645</v>
      </c>
      <c r="B4" s="849"/>
      <c r="C4" s="849"/>
      <c r="D4" s="850"/>
      <c r="E4" s="848" t="s">
        <v>611</v>
      </c>
      <c r="F4" s="849"/>
      <c r="G4" s="850"/>
      <c r="H4" s="848" t="s">
        <v>2</v>
      </c>
      <c r="I4" s="849"/>
      <c r="J4" s="850"/>
    </row>
    <row r="5" spans="1:22" ht="29.25" customHeight="1" x14ac:dyDescent="0.3">
      <c r="A5" s="833"/>
      <c r="B5" s="834"/>
      <c r="C5" s="834"/>
      <c r="D5" s="835"/>
      <c r="E5" s="344"/>
      <c r="F5" s="874"/>
      <c r="G5" s="875"/>
      <c r="H5" s="345"/>
      <c r="I5" s="874"/>
      <c r="J5" s="875"/>
    </row>
    <row r="6" spans="1:22" ht="29.25" customHeight="1" x14ac:dyDescent="0.3">
      <c r="A6" s="833"/>
      <c r="B6" s="834"/>
      <c r="C6" s="834"/>
      <c r="D6" s="835"/>
      <c r="E6" s="344" t="s">
        <v>408</v>
      </c>
      <c r="F6" s="874" t="s">
        <v>49</v>
      </c>
      <c r="G6" s="875" t="str">
        <f>CONCATENATE(E6,".SF1")</f>
        <v>Res1.C4.SF1</v>
      </c>
      <c r="H6" s="345" t="s">
        <v>407</v>
      </c>
      <c r="I6" s="874"/>
      <c r="J6" s="875"/>
    </row>
    <row r="7" spans="1:22" ht="29.25" customHeight="1" x14ac:dyDescent="0.3">
      <c r="A7" s="833"/>
      <c r="B7" s="834"/>
      <c r="C7" s="834"/>
      <c r="D7" s="835"/>
      <c r="E7" s="344" t="s">
        <v>557</v>
      </c>
      <c r="F7" s="874" t="s">
        <v>121</v>
      </c>
      <c r="G7" s="875" t="str">
        <f>CONCATENATE(E7,".SF1")</f>
        <v>Con.C2.SF1</v>
      </c>
      <c r="H7" s="345" t="s">
        <v>69</v>
      </c>
      <c r="I7" s="874"/>
      <c r="J7" s="875"/>
    </row>
    <row r="8" spans="1:22" ht="29.25" customHeight="1" x14ac:dyDescent="0.35">
      <c r="A8" s="833"/>
      <c r="B8" s="834"/>
      <c r="C8" s="834"/>
      <c r="D8" s="835"/>
      <c r="E8" s="344"/>
      <c r="F8" s="874"/>
      <c r="G8" s="875"/>
      <c r="H8" s="345"/>
      <c r="I8" s="874"/>
      <c r="J8" s="875"/>
      <c r="O8" s="216" t="s">
        <v>600</v>
      </c>
      <c r="P8" s="217"/>
      <c r="Q8" s="218"/>
      <c r="R8" s="217"/>
      <c r="S8" s="218"/>
      <c r="T8" s="219"/>
      <c r="U8" s="220"/>
      <c r="V8" s="220"/>
    </row>
    <row r="9" spans="1:22" ht="29.25" customHeight="1" x14ac:dyDescent="0.35">
      <c r="A9" s="833"/>
      <c r="B9" s="834"/>
      <c r="C9" s="834"/>
      <c r="D9" s="835"/>
      <c r="E9" s="344"/>
      <c r="F9" s="874"/>
      <c r="G9" s="875"/>
      <c r="H9" s="345"/>
      <c r="I9" s="874"/>
      <c r="J9" s="875"/>
      <c r="O9" s="222"/>
      <c r="P9" s="223" t="s">
        <v>408</v>
      </c>
      <c r="Q9" s="223" t="s">
        <v>49</v>
      </c>
      <c r="R9" s="223" t="str">
        <f>CONCATENATE(P9,".SF1")</f>
        <v>Res1.C4.SF1</v>
      </c>
      <c r="S9" s="224" t="s">
        <v>407</v>
      </c>
      <c r="T9" s="225"/>
      <c r="U9" s="225" t="s">
        <v>16</v>
      </c>
      <c r="V9" s="226" t="s">
        <v>409</v>
      </c>
    </row>
    <row r="10" spans="1:22" ht="29.25" customHeight="1" x14ac:dyDescent="0.35">
      <c r="A10" s="833"/>
      <c r="B10" s="834"/>
      <c r="C10" s="834"/>
      <c r="D10" s="835"/>
      <c r="E10" s="344"/>
      <c r="F10" s="874"/>
      <c r="G10" s="875"/>
      <c r="H10" s="345"/>
      <c r="I10" s="874"/>
      <c r="J10" s="875"/>
      <c r="O10" s="222"/>
      <c r="P10" s="223" t="s">
        <v>557</v>
      </c>
      <c r="Q10" s="223" t="s">
        <v>121</v>
      </c>
      <c r="R10" s="223" t="str">
        <f>CONCATENATE(P10,".SF1")</f>
        <v>Con.C2.SF1</v>
      </c>
      <c r="S10" s="224" t="s">
        <v>69</v>
      </c>
      <c r="T10" s="225"/>
      <c r="U10" s="225" t="s">
        <v>13</v>
      </c>
      <c r="V10" s="226" t="s">
        <v>553</v>
      </c>
    </row>
    <row r="11" spans="1:22" ht="29.25" customHeight="1" thickBot="1" x14ac:dyDescent="0.35">
      <c r="A11" s="871"/>
      <c r="B11" s="872"/>
      <c r="C11" s="872"/>
      <c r="D11" s="873"/>
      <c r="E11" s="346"/>
      <c r="F11" s="866"/>
      <c r="G11" s="867"/>
      <c r="H11" s="346"/>
      <c r="I11" s="866"/>
      <c r="J11" s="867"/>
    </row>
    <row r="12" spans="1:22" ht="13.5" thickBot="1" x14ac:dyDescent="0.35"/>
    <row r="13" spans="1:22" ht="15.75" customHeight="1" x14ac:dyDescent="0.3">
      <c r="A13" s="848" t="s">
        <v>632</v>
      </c>
      <c r="B13" s="849"/>
      <c r="C13" s="849"/>
      <c r="D13" s="849"/>
      <c r="E13" s="849"/>
      <c r="F13" s="848" t="s">
        <v>643</v>
      </c>
      <c r="G13" s="849"/>
      <c r="H13" s="849"/>
      <c r="I13" s="849"/>
      <c r="J13" s="850"/>
    </row>
    <row r="14" spans="1:22" ht="40.5" customHeight="1" thickBot="1" x14ac:dyDescent="0.35">
      <c r="A14" s="868"/>
      <c r="B14" s="869"/>
      <c r="C14" s="869"/>
      <c r="D14" s="869"/>
      <c r="E14" s="869"/>
      <c r="F14" s="868"/>
      <c r="G14" s="869"/>
      <c r="H14" s="869"/>
      <c r="I14" s="869"/>
      <c r="J14" s="870"/>
    </row>
    <row r="15" spans="1:22" ht="15.75" customHeight="1" thickBot="1" x14ac:dyDescent="0.35">
      <c r="J15" s="118"/>
    </row>
    <row r="16" spans="1:22" ht="15.75" customHeight="1" x14ac:dyDescent="0.3">
      <c r="A16" s="848" t="s">
        <v>648</v>
      </c>
      <c r="B16" s="849"/>
      <c r="C16" s="849"/>
      <c r="D16" s="849"/>
      <c r="E16" s="849"/>
      <c r="F16" s="848" t="s">
        <v>605</v>
      </c>
      <c r="G16" s="849"/>
      <c r="H16" s="849"/>
      <c r="I16" s="849"/>
      <c r="J16" s="850"/>
    </row>
    <row r="17" spans="1:10" ht="67.5" customHeight="1" thickBot="1" x14ac:dyDescent="0.35">
      <c r="A17" s="851"/>
      <c r="B17" s="852"/>
      <c r="C17" s="852"/>
      <c r="D17" s="852"/>
      <c r="E17" s="852"/>
      <c r="F17" s="853"/>
      <c r="G17" s="854"/>
      <c r="H17" s="854"/>
      <c r="I17" s="854"/>
      <c r="J17" s="855"/>
    </row>
    <row r="18" spans="1:10" ht="15" customHeight="1" thickBot="1" x14ac:dyDescent="0.35"/>
    <row r="19" spans="1:10" ht="15" customHeight="1" thickBot="1" x14ac:dyDescent="0.35">
      <c r="A19" s="856" t="s">
        <v>633</v>
      </c>
      <c r="B19" s="857"/>
      <c r="C19" s="857"/>
      <c r="D19" s="857"/>
      <c r="E19" s="857"/>
      <c r="F19" s="857"/>
      <c r="G19" s="857"/>
      <c r="H19" s="857"/>
      <c r="I19" s="857"/>
      <c r="J19" s="858"/>
    </row>
    <row r="20" spans="1:10" ht="15" customHeight="1" thickBot="1" x14ac:dyDescent="0.35">
      <c r="A20" s="862"/>
      <c r="B20" s="863"/>
      <c r="C20" s="863"/>
      <c r="D20" s="863"/>
      <c r="E20" s="863"/>
      <c r="F20" s="864"/>
      <c r="G20" s="864"/>
      <c r="H20" s="864"/>
      <c r="I20" s="864"/>
      <c r="J20" s="865"/>
    </row>
    <row r="21" spans="1:10" ht="15" customHeight="1" thickBot="1" x14ac:dyDescent="0.35">
      <c r="F21" s="118"/>
      <c r="G21" s="118"/>
      <c r="H21" s="118"/>
      <c r="I21" s="118"/>
    </row>
    <row r="22" spans="1:10" s="117" customFormat="1" ht="27" customHeight="1" x14ac:dyDescent="0.35">
      <c r="A22" s="343" t="s">
        <v>642</v>
      </c>
      <c r="B22" s="859" t="s">
        <v>639</v>
      </c>
      <c r="C22" s="860"/>
      <c r="D22" s="861"/>
      <c r="E22" s="859" t="s">
        <v>640</v>
      </c>
      <c r="F22" s="860"/>
      <c r="G22" s="861"/>
      <c r="H22" s="859" t="s">
        <v>641</v>
      </c>
      <c r="I22" s="860"/>
      <c r="J22" s="861"/>
    </row>
    <row r="23" spans="1:10" ht="30" customHeight="1" x14ac:dyDescent="0.3">
      <c r="A23" s="347" t="s">
        <v>634</v>
      </c>
      <c r="B23" s="833" t="s">
        <v>811</v>
      </c>
      <c r="C23" s="834"/>
      <c r="D23" s="835"/>
      <c r="E23" s="836" t="s">
        <v>812</v>
      </c>
      <c r="F23" s="837"/>
      <c r="G23" s="838"/>
      <c r="H23" s="836" t="s">
        <v>813</v>
      </c>
      <c r="I23" s="837"/>
      <c r="J23" s="838"/>
    </row>
    <row r="24" spans="1:10" x14ac:dyDescent="0.3">
      <c r="A24" s="347" t="s">
        <v>635</v>
      </c>
      <c r="B24" s="811" t="s">
        <v>809</v>
      </c>
      <c r="C24" s="812"/>
      <c r="D24" s="813"/>
      <c r="E24" s="351"/>
      <c r="F24" s="349"/>
      <c r="G24" s="352"/>
      <c r="H24" s="353"/>
      <c r="I24" s="354"/>
      <c r="J24" s="352"/>
    </row>
    <row r="25" spans="1:10" ht="39" customHeight="1" x14ac:dyDescent="0.3">
      <c r="A25" s="347"/>
      <c r="B25" s="348" t="s">
        <v>810</v>
      </c>
      <c r="C25" s="349"/>
      <c r="D25" s="350"/>
      <c r="E25" s="829" t="s">
        <v>814</v>
      </c>
      <c r="F25" s="830"/>
      <c r="G25" s="831"/>
      <c r="H25" s="351"/>
      <c r="I25" s="349"/>
      <c r="J25" s="352"/>
    </row>
    <row r="26" spans="1:10" x14ac:dyDescent="0.3">
      <c r="A26" s="347"/>
      <c r="B26" s="814" t="s">
        <v>815</v>
      </c>
      <c r="C26" s="815"/>
      <c r="D26" s="816"/>
      <c r="E26" s="817" t="s">
        <v>816</v>
      </c>
      <c r="F26" s="818"/>
      <c r="G26" s="819"/>
      <c r="H26" s="817" t="s">
        <v>817</v>
      </c>
      <c r="I26" s="818"/>
      <c r="J26" s="819"/>
    </row>
    <row r="27" spans="1:10" ht="13.5" thickBot="1" x14ac:dyDescent="0.35">
      <c r="A27" s="347"/>
      <c r="B27" s="348"/>
      <c r="C27" s="349"/>
      <c r="D27" s="350"/>
      <c r="E27" s="351"/>
      <c r="F27" s="349"/>
      <c r="G27" s="350"/>
      <c r="H27" s="351"/>
      <c r="I27" s="349"/>
      <c r="J27" s="350"/>
    </row>
    <row r="28" spans="1:10" ht="45" customHeight="1" x14ac:dyDescent="0.3">
      <c r="A28" s="355"/>
      <c r="B28" s="820" t="s">
        <v>822</v>
      </c>
      <c r="C28" s="821"/>
      <c r="D28" s="822"/>
      <c r="E28" s="832" t="s">
        <v>815</v>
      </c>
      <c r="F28" s="821"/>
      <c r="G28" s="822"/>
      <c r="H28" s="808"/>
      <c r="I28" s="809"/>
      <c r="J28" s="810"/>
    </row>
    <row r="29" spans="1:10" ht="14.5" customHeight="1" x14ac:dyDescent="0.3">
      <c r="A29" s="347"/>
      <c r="B29" s="826" t="s">
        <v>821</v>
      </c>
      <c r="C29" s="827"/>
      <c r="D29" s="828"/>
      <c r="E29" s="351"/>
      <c r="F29" s="349"/>
      <c r="G29" s="350"/>
      <c r="H29" s="351"/>
      <c r="I29" s="349"/>
      <c r="J29" s="350"/>
    </row>
    <row r="30" spans="1:10" ht="14.5" customHeight="1" x14ac:dyDescent="0.3">
      <c r="A30" s="347"/>
      <c r="B30" s="826" t="s">
        <v>818</v>
      </c>
      <c r="C30" s="827"/>
      <c r="D30" s="828"/>
      <c r="E30" s="351"/>
      <c r="F30" s="349"/>
      <c r="G30" s="350"/>
      <c r="H30" s="351"/>
      <c r="I30" s="349"/>
      <c r="J30" s="350"/>
    </row>
    <row r="31" spans="1:10" ht="14.5" customHeight="1" x14ac:dyDescent="0.3">
      <c r="A31" s="347"/>
      <c r="B31" s="823" t="s">
        <v>823</v>
      </c>
      <c r="C31" s="827"/>
      <c r="D31" s="828"/>
      <c r="E31" s="351"/>
      <c r="F31" s="349"/>
      <c r="G31" s="350"/>
      <c r="H31" s="351"/>
      <c r="I31" s="349"/>
      <c r="J31" s="350"/>
    </row>
    <row r="32" spans="1:10" ht="26.15" customHeight="1" x14ac:dyDescent="0.3">
      <c r="A32" s="347"/>
      <c r="B32" s="823" t="s">
        <v>819</v>
      </c>
      <c r="C32" s="824"/>
      <c r="D32" s="825"/>
      <c r="E32" s="351"/>
      <c r="F32" s="349"/>
      <c r="G32" s="350"/>
      <c r="H32" s="351"/>
      <c r="I32" s="349"/>
      <c r="J32" s="350"/>
    </row>
    <row r="33" spans="1:10" ht="13.5" thickBot="1" x14ac:dyDescent="0.35">
      <c r="A33" s="356"/>
      <c r="B33" s="839"/>
      <c r="C33" s="840"/>
      <c r="D33" s="841"/>
      <c r="E33" s="360"/>
      <c r="F33" s="361"/>
      <c r="G33" s="362"/>
      <c r="H33" s="357"/>
      <c r="I33" s="358"/>
      <c r="J33" s="359"/>
    </row>
    <row r="34" spans="1:10" ht="15" customHeight="1" x14ac:dyDescent="0.3">
      <c r="A34" s="347" t="s">
        <v>636</v>
      </c>
      <c r="B34" s="842"/>
      <c r="C34" s="843"/>
      <c r="D34" s="844"/>
      <c r="E34" s="842"/>
      <c r="F34" s="843"/>
      <c r="G34" s="844"/>
      <c r="H34" s="845"/>
      <c r="I34" s="846"/>
      <c r="J34" s="847"/>
    </row>
    <row r="35" spans="1:10" ht="13.5" thickBot="1" x14ac:dyDescent="0.35">
      <c r="A35" s="356" t="s">
        <v>658</v>
      </c>
      <c r="B35" s="802"/>
      <c r="C35" s="803"/>
      <c r="D35" s="804"/>
      <c r="E35" s="802"/>
      <c r="F35" s="803"/>
      <c r="G35" s="804"/>
      <c r="H35" s="805"/>
      <c r="I35" s="806"/>
      <c r="J35" s="807"/>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14</vt:i4>
      </vt:variant>
    </vt:vector>
  </HeadingPairs>
  <TitlesOfParts>
    <vt:vector size="14" baseType="lpstr">
      <vt:lpstr>2021_2022</vt:lpstr>
      <vt:lpstr>Liste Systèmes</vt:lpstr>
      <vt:lpstr>Cycle 1_2021_2022</vt:lpstr>
      <vt:lpstr>Cycle 1</vt:lpstr>
      <vt:lpstr>Tri_Semestre</vt:lpstr>
      <vt:lpstr>Cycle_0</vt:lpstr>
      <vt:lpstr>Cycle 2</vt:lpstr>
      <vt:lpstr>Cycle 3</vt:lpstr>
      <vt:lpstr>Cycles</vt:lpstr>
      <vt:lpstr>TPxCompe</vt:lpstr>
      <vt:lpstr>Programme</vt:lpstr>
      <vt:lpstr>Rotation TP (2)</vt:lpstr>
      <vt:lpstr>Rotation TP</vt:lpstr>
      <vt:lpstr>Programmes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2022-03-31T20:29:08Z</dcterms:modified>
</cp:coreProperties>
</file>